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93" activeTab="0"/>
  </bookViews>
  <sheets>
    <sheet name="Arkusz1" sheetId="1" r:id="rId1"/>
    <sheet name="Arkusz3" sheetId="2" r:id="rId2"/>
    <sheet name="Arkusz4" sheetId="3" r:id="rId3"/>
  </sheets>
  <definedNames>
    <definedName name="__Anonymous_Sheet_DB__1">'Arkusz1'!$A$7:$K$46</definedName>
    <definedName name="_xlnm._FilterDatabase" localSheetId="0" hidden="1">'Arkusz1'!$A$7:$K$46</definedName>
    <definedName name="_xlnm.Print_Area" localSheetId="0">'Arkusz1'!$A$1:$K$56</definedName>
  </definedNames>
  <calcPr fullCalcOnLoad="1"/>
</workbook>
</file>

<file path=xl/sharedStrings.xml><?xml version="1.0" encoding="utf-8"?>
<sst xmlns="http://schemas.openxmlformats.org/spreadsheetml/2006/main" count="135" uniqueCount="96">
  <si>
    <t>Inwestor/Pytający:</t>
  </si>
  <si>
    <t>Opis inwestycji:</t>
  </si>
  <si>
    <t>Model</t>
  </si>
  <si>
    <t>Opis</t>
  </si>
  <si>
    <t>Cena kat. netto</t>
  </si>
  <si>
    <t xml:space="preserve">Grupa </t>
  </si>
  <si>
    <t>Ilość</t>
  </si>
  <si>
    <t>Cena  netto po rabacie</t>
  </si>
  <si>
    <t>rabat</t>
  </si>
  <si>
    <t>X</t>
  </si>
  <si>
    <t>suma netto kat.</t>
  </si>
  <si>
    <t>suma netto po rabacie</t>
  </si>
  <si>
    <t>Podane ceny są cenami netto. Oferowane towary objęte są podatkiem VAT 23%.</t>
  </si>
  <si>
    <t xml:space="preserve">Numer katalogowy </t>
  </si>
  <si>
    <t>E</t>
  </si>
  <si>
    <t>E901</t>
  </si>
  <si>
    <t>E901RF</t>
  </si>
  <si>
    <t>ECB08M230</t>
  </si>
  <si>
    <t>E30NC230</t>
  </si>
  <si>
    <t>E10W230WIFI</t>
  </si>
  <si>
    <t>E10B230WIFI</t>
  </si>
  <si>
    <t>EASY230W</t>
  </si>
  <si>
    <t>EASY230B</t>
  </si>
  <si>
    <t>EASYBATW</t>
  </si>
  <si>
    <t>EASYBATB</t>
  </si>
  <si>
    <t>Programowany, przewodowy regulator temperatury</t>
  </si>
  <si>
    <t>Programowany, bezprzewodowy regulator temperatury</t>
  </si>
  <si>
    <t>932322911</t>
  </si>
  <si>
    <t>932322612</t>
  </si>
  <si>
    <t>932331460</t>
  </si>
  <si>
    <t>932211671</t>
  </si>
  <si>
    <t>932312902</t>
  </si>
  <si>
    <t>932312901</t>
  </si>
  <si>
    <t>Przewodowa listwa do sterowania ogrzewaniem podłogowym z modułem pompy i kotła, 8 stref, 230V</t>
  </si>
  <si>
    <t>Internetowy, podtynkowy regulator temperatury, Wi-Fi, 230V, biały</t>
  </si>
  <si>
    <t>Internetowy, podtynkowy regulator temperatury, Wi-Fi, 230V, czarny</t>
  </si>
  <si>
    <t>Przewodowy, natynkowy regulator temperatury, 230V, biały</t>
  </si>
  <si>
    <t>Przewodowy, natynkowy regulator temperatury, 230V, czarny</t>
  </si>
  <si>
    <t>Przewodowy, natynkowy regulator temperatury, bateryjny, czarny</t>
  </si>
  <si>
    <t>E901WIFI</t>
  </si>
  <si>
    <t>EGATEZB</t>
  </si>
  <si>
    <t>EIRTXWIFI</t>
  </si>
  <si>
    <t>EDOORZB</t>
  </si>
  <si>
    <t>ESIMPLE230W</t>
  </si>
  <si>
    <t>ESIMPLE230B</t>
  </si>
  <si>
    <t>Internetowy, bezprzewodowy regulator temperatury, Wi-Fi</t>
  </si>
  <si>
    <t>Bramka internetowa ZigBee do urządzeń serii ENGO Smart</t>
  </si>
  <si>
    <t>Uniwersalny pilot podczerwieni IrDA Wi-Fi do systemu ENGO Smart</t>
  </si>
  <si>
    <t>Czujnik otwarcia drzwi/okna, ZigBee</t>
  </si>
  <si>
    <t>Przewodowy, natynkowy regulator temperatury z pokrętłem, 230V, biały</t>
  </si>
  <si>
    <t>Przewodowy, natynkowy regulator temperatury z pokrętłem, 230V, czarny</t>
  </si>
  <si>
    <t>Przewodowy, natynkowy regulator temperatury, bateryjny, biały</t>
  </si>
  <si>
    <t>Ważny od 01.02.2023</t>
  </si>
  <si>
    <r>
      <t>Cennik wa</t>
    </r>
    <r>
      <rPr>
        <b/>
        <sz val="6"/>
        <color indexed="8"/>
        <rFont val="Lucida Grande"/>
        <family val="2"/>
      </rPr>
      <t>ż</t>
    </r>
    <r>
      <rPr>
        <b/>
        <sz val="6"/>
        <color indexed="8"/>
        <rFont val="Tahoma"/>
        <family val="2"/>
      </rPr>
      <t>ny od 01.02.2023 roku do nast</t>
    </r>
    <r>
      <rPr>
        <b/>
        <sz val="6"/>
        <color indexed="8"/>
        <rFont val="Lucida Grande"/>
        <family val="2"/>
      </rPr>
      <t>ę</t>
    </r>
    <r>
      <rPr>
        <b/>
        <sz val="6"/>
        <color indexed="8"/>
        <rFont val="Tahoma"/>
        <family val="2"/>
      </rPr>
      <t>pnej zmiany. Cennik nie stanowi oferty handlowej w rozumieniu Kodeksu Cywilnego.</t>
    </r>
  </si>
  <si>
    <t>SERIA ZIGBEE</t>
  </si>
  <si>
    <t>EONE230W</t>
  </si>
  <si>
    <t>EONE230B</t>
  </si>
  <si>
    <t>EONEBATW</t>
  </si>
  <si>
    <t>EONEBATB</t>
  </si>
  <si>
    <t>ECB62ZB</t>
  </si>
  <si>
    <t>Internetowy regulator temperatury ZigBee, 230V</t>
  </si>
  <si>
    <t>Internetowy regulator temperatury ZigBee, Li-Ion</t>
  </si>
  <si>
    <t>Listwa do sterowania ogrzewaniem podłogowym, ZigBee</t>
  </si>
  <si>
    <t>EMODZB</t>
  </si>
  <si>
    <t>Moduł przekaźnika / Repeater ZigBee</t>
  </si>
  <si>
    <t>EREPEATER</t>
  </si>
  <si>
    <t>Repeater sieci ZigBee</t>
  </si>
  <si>
    <t>SERIA WI-FI</t>
  </si>
  <si>
    <t>SERIA STANDARD</t>
  </si>
  <si>
    <t>ERM12A</t>
  </si>
  <si>
    <t>Moduł przekaźnika 12A</t>
  </si>
  <si>
    <t>E28NC230</t>
  </si>
  <si>
    <t>Siłownik termoelektryczny, 230V, M30x1.5, NC</t>
  </si>
  <si>
    <t>Siłownik termoelektryczny, 230V, M28x1.5, NC</t>
  </si>
  <si>
    <t>EPC11</t>
  </si>
  <si>
    <t>EPC11W</t>
  </si>
  <si>
    <t>EPC12HW</t>
  </si>
  <si>
    <t>EFS300</t>
  </si>
  <si>
    <t>Sterownik do pompy CO</t>
  </si>
  <si>
    <t>Sterownik do pompy CO lub pompy CWU</t>
  </si>
  <si>
    <t>Sterownik do pompy CO i pompy CWU</t>
  </si>
  <si>
    <t>Czujnik temperatury</t>
  </si>
  <si>
    <t>EREL1ZB12A</t>
  </si>
  <si>
    <t>Smart Relay ZigBee, 12A</t>
  </si>
  <si>
    <t>E20iBWIFI</t>
  </si>
  <si>
    <t>E20iWWIFI</t>
  </si>
  <si>
    <t>E55B230WIFI</t>
  </si>
  <si>
    <t>E55W230WIFI</t>
  </si>
  <si>
    <t>Internetowy, bezprzewodowy regulator temperatury, Wi-Fi, czarny</t>
  </si>
  <si>
    <t>Internetowy, bezprzewodowy regulator temperatury, Wi-Fi, biały</t>
  </si>
  <si>
    <t>Internetowy, podtynkowy regulator temperatury do ramki 55x55, czarny</t>
  </si>
  <si>
    <t>Internetowy, podtynkowy regulator temperatury do ramki 55x55, biały</t>
  </si>
  <si>
    <t>EREPEATERMOD</t>
  </si>
  <si>
    <t>ECB02M230</t>
  </si>
  <si>
    <t>Integrator obiegów grzewczych</t>
  </si>
  <si>
    <r>
      <t>Aktualizacja na dzie</t>
    </r>
    <r>
      <rPr>
        <sz val="10"/>
        <color indexed="8"/>
        <rFont val="Kalam"/>
        <family val="2"/>
      </rPr>
      <t>ń</t>
    </r>
    <r>
      <rPr>
        <sz val="10"/>
        <color indexed="8"/>
        <rFont val="Tahoma"/>
        <family val="2"/>
      </rPr>
      <t>: 15.04</t>
    </r>
    <r>
      <rPr>
        <sz val="10"/>
        <color indexed="8"/>
        <rFont val="Tahoma"/>
        <family val="2"/>
      </rPr>
      <t>.2024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</si>
</sst>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.00\ &quot;zł&quot;_-;\-* #,##0.00\ &quot;zł&quot;_-;_-* &quot;-&quot;??\ &quot;zł&quot;_-;_-@_-"/>
    <numFmt numFmtId="170" formatCode="_-* #,##0\ _z_ł_-;\-* #,##0\ _z_ł_-;_-* &quot;-&quot;\ _z_ł_-;_-@_-"/>
    <numFmt numFmtId="171" formatCode="_-* #,##0.00\ _z_ł_-;\-* #,##0.00\ _z_ł_-;_-* &quot;-&quot;??\ _z_ł_-;_-@_-"/>
    <numFmt numFmtId="172" formatCode="#,##0\ &quot;zł&quot;_);\(#,##0\ &quot;zł&quot;\)"/>
    <numFmt numFmtId="173" formatCode="#,##0\ &quot;zł&quot;_);[Red]\(#,##0\ &quot;zł&quot;\)"/>
    <numFmt numFmtId="174" formatCode="#,##0.00\ &quot;zł&quot;_);\(#,##0.00\ &quot;zł&quot;\)"/>
    <numFmt numFmtId="175" formatCode="#,##0.00\ &quot;zł&quot;_);[Red]\(#,##0.00\ &quot;zł&quot;\)"/>
    <numFmt numFmtId="176" formatCode="_ * #,##0_)\ &quot;zł&quot;_ ;_ * \(#,##0\)\ &quot;zł&quot;_ ;_ * &quot;-&quot;_)\ &quot;zł&quot;_ ;_ @_ "/>
    <numFmt numFmtId="177" formatCode="_ * #,##0_)\ _z_ł_ ;_ * \(#,##0\)\ _z_ł_ ;_ * &quot;-&quot;_)\ _z_ł_ ;_ @_ "/>
    <numFmt numFmtId="178" formatCode="_ * #,##0.00_)\ &quot;zł&quot;_ ;_ * \(#,##0.00\)\ &quot;zł&quot;_ ;_ * &quot;-&quot;??_)\ &quot;zł&quot;_ ;_ @_ "/>
    <numFmt numFmtId="179" formatCode="_ * #,##0.00_)\ _z_ł_ ;_ * \(#,##0.00\)\ _z_ł_ ;_ * &quot;-&quot;??_)\ _z_ł_ ;_ @_ "/>
    <numFmt numFmtId="180" formatCode="#,##0&quot; zł&quot;;[Red]\-#,##0&quot; zł&quot;"/>
    <numFmt numFmtId="181" formatCode="#,##0&quot; zł&quot;"/>
    <numFmt numFmtId="182" formatCode="#,##0.00\ &quot;zł&quot;;[Red]#,##0.00\ &quot;zł&quot;"/>
    <numFmt numFmtId="183" formatCode="#,##0.0\ &quot;zł&quot;;[Red]#,##0.0\ &quot;zł&quot;"/>
    <numFmt numFmtId="184" formatCode="#,##0\ &quot;zł&quot;;[Red]#,##0\ &quot;zł&quot;"/>
    <numFmt numFmtId="185" formatCode="_-* #,##0.00\ [$zł-415]_-;\-* #,##0.00\ [$zł-415]_-;_-* &quot;-&quot;??\ [$zł-415]_-;_-@_-"/>
    <numFmt numFmtId="186" formatCode="0.0%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  <numFmt numFmtId="191" formatCode="#,##0\ &quot;zł&quot;"/>
  </numFmts>
  <fonts count="68">
    <font>
      <sz val="11"/>
      <color indexed="8"/>
      <name val="Czcionka tekstu podstawowego"/>
      <family val="2"/>
    </font>
    <font>
      <sz val="10"/>
      <name val="Arial"/>
      <family val="0"/>
    </font>
    <font>
      <b/>
      <sz val="14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Tahoma"/>
      <family val="2"/>
    </font>
    <font>
      <b/>
      <sz val="6"/>
      <color indexed="8"/>
      <name val="Tahoma"/>
      <family val="2"/>
    </font>
    <font>
      <sz val="6"/>
      <color indexed="8"/>
      <name val="Czcionka tekstu podstawowego"/>
      <family val="2"/>
    </font>
    <font>
      <b/>
      <sz val="6"/>
      <color indexed="8"/>
      <name val="Lucida Grande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Czcionka tekstu podstawowego"/>
      <family val="2"/>
    </font>
    <font>
      <b/>
      <sz val="10"/>
      <color indexed="9"/>
      <name val="Tahoma"/>
      <family val="2"/>
    </font>
    <font>
      <sz val="10"/>
      <color indexed="54"/>
      <name val="Tahoma"/>
      <family val="2"/>
    </font>
    <font>
      <sz val="11"/>
      <name val="Tahoma"/>
      <family val="2"/>
    </font>
    <font>
      <sz val="8"/>
      <name val="Czcionka tekstu podstawowego"/>
      <family val="2"/>
    </font>
    <font>
      <sz val="10"/>
      <color indexed="8"/>
      <name val="Kalam"/>
      <family val="2"/>
    </font>
    <font>
      <b/>
      <sz val="10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2"/>
    </font>
    <font>
      <sz val="12"/>
      <color indexed="20"/>
      <name val="Calibri"/>
      <family val="2"/>
    </font>
    <font>
      <b/>
      <sz val="11"/>
      <color indexed="10"/>
      <name val="Czcionka tekstu podstawowego"/>
      <family val="2"/>
    </font>
    <font>
      <sz val="11"/>
      <color indexed="8"/>
      <name val="Tahoma"/>
      <family val="2"/>
    </font>
    <font>
      <sz val="8"/>
      <name val="Segoe U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.5"/>
      <color indexed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  <font>
      <b/>
      <sz val="11"/>
      <color rgb="FFFF0000"/>
      <name val="Czcionka tekstu podstawowego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>
      <alignment/>
      <protection/>
    </xf>
    <xf numFmtId="0" fontId="57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1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65" fillId="33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 horizontal="left" wrapText="1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66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left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65" fillId="34" borderId="0" xfId="0" applyFont="1" applyFill="1" applyAlignment="1">
      <alignment/>
    </xf>
    <xf numFmtId="0" fontId="11" fillId="9" borderId="21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 applyProtection="1">
      <alignment horizontal="center" vertical="center" wrapText="1"/>
      <protection locked="0"/>
    </xf>
    <xf numFmtId="0" fontId="11" fillId="9" borderId="21" xfId="0" applyFont="1" applyFill="1" applyBorder="1" applyAlignment="1" applyProtection="1">
      <alignment horizontal="center" vertical="center" wrapText="1"/>
      <protection/>
    </xf>
    <xf numFmtId="9" fontId="11" fillId="9" borderId="21" xfId="0" applyNumberFormat="1" applyFont="1" applyFill="1" applyBorder="1" applyAlignment="1" applyProtection="1">
      <alignment horizontal="center" vertical="center" wrapText="1"/>
      <protection/>
    </xf>
    <xf numFmtId="0" fontId="12" fillId="36" borderId="21" xfId="0" applyFont="1" applyFill="1" applyBorder="1" applyAlignment="1">
      <alignment horizontal="center"/>
    </xf>
    <xf numFmtId="0" fontId="12" fillId="36" borderId="21" xfId="0" applyFont="1" applyFill="1" applyBorder="1" applyAlignment="1">
      <alignment horizontal="center" wrapText="1"/>
    </xf>
    <xf numFmtId="0" fontId="13" fillId="36" borderId="0" xfId="0" applyFont="1" applyFill="1" applyAlignment="1">
      <alignment/>
    </xf>
    <xf numFmtId="0" fontId="12" fillId="36" borderId="21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 applyProtection="1">
      <alignment horizontal="center" vertical="center" wrapText="1"/>
      <protection locked="0"/>
    </xf>
    <xf numFmtId="0" fontId="12" fillId="36" borderId="21" xfId="0" applyFont="1" applyFill="1" applyBorder="1" applyAlignment="1" applyProtection="1">
      <alignment horizontal="center" vertical="center" wrapText="1"/>
      <protection/>
    </xf>
    <xf numFmtId="0" fontId="14" fillId="36" borderId="21" xfId="0" applyFont="1" applyFill="1" applyBorder="1" applyAlignment="1" applyProtection="1">
      <alignment horizontal="center" vertical="center" wrapText="1"/>
      <protection/>
    </xf>
    <xf numFmtId="0" fontId="15" fillId="36" borderId="21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1" fontId="12" fillId="0" borderId="21" xfId="0" applyNumberFormat="1" applyFont="1" applyFill="1" applyBorder="1" applyAlignment="1" applyProtection="1">
      <alignment horizontal="center" vertical="center" wrapText="1"/>
      <protection/>
    </xf>
    <xf numFmtId="1" fontId="11" fillId="9" borderId="21" xfId="0" applyNumberFormat="1" applyFont="1" applyFill="1" applyBorder="1" applyAlignment="1" applyProtection="1">
      <alignment horizontal="center" vertical="center" wrapText="1"/>
      <protection/>
    </xf>
    <xf numFmtId="0" fontId="16" fillId="37" borderId="22" xfId="0" applyFont="1" applyFill="1" applyBorder="1" applyAlignment="1">
      <alignment horizontal="center" vertical="center"/>
    </xf>
    <xf numFmtId="0" fontId="67" fillId="37" borderId="22" xfId="0" applyFont="1" applyFill="1" applyBorder="1" applyAlignment="1">
      <alignment horizontal="center" vertical="center"/>
    </xf>
    <xf numFmtId="0" fontId="67" fillId="37" borderId="22" xfId="0" applyFont="1" applyFill="1" applyBorder="1" applyAlignment="1">
      <alignment horizontal="left" vertical="center" shrinkToFit="1"/>
    </xf>
    <xf numFmtId="0" fontId="16" fillId="37" borderId="22" xfId="0" applyFont="1" applyFill="1" applyBorder="1" applyAlignment="1">
      <alignment horizontal="left" vertical="center" shrinkToFit="1"/>
    </xf>
    <xf numFmtId="165" fontId="16" fillId="0" borderId="22" xfId="0" applyNumberFormat="1" applyFont="1" applyFill="1" applyBorder="1" applyAlignment="1">
      <alignment horizontal="center" vertical="center"/>
    </xf>
    <xf numFmtId="0" fontId="16" fillId="37" borderId="22" xfId="0" applyFont="1" applyFill="1" applyBorder="1" applyAlignment="1">
      <alignment horizontal="center" vertical="center"/>
    </xf>
    <xf numFmtId="0" fontId="67" fillId="37" borderId="22" xfId="0" applyFont="1" applyFill="1" applyBorder="1" applyAlignment="1">
      <alignment horizontal="center" vertical="center"/>
    </xf>
    <xf numFmtId="0" fontId="16" fillId="38" borderId="22" xfId="0" applyFont="1" applyFill="1" applyBorder="1" applyAlignment="1">
      <alignment horizontal="center" vertical="center"/>
    </xf>
    <xf numFmtId="0" fontId="16" fillId="37" borderId="22" xfId="0" applyFont="1" applyFill="1" applyBorder="1" applyAlignment="1">
      <alignment vertical="center"/>
    </xf>
    <xf numFmtId="0" fontId="16" fillId="37" borderId="22" xfId="0" applyFont="1" applyFill="1" applyBorder="1" applyAlignment="1">
      <alignment horizontal="center" vertical="center" wrapText="1"/>
    </xf>
    <xf numFmtId="2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67" fillId="37" borderId="22" xfId="0" applyFont="1" applyFill="1" applyBorder="1" applyAlignment="1">
      <alignment vertical="center"/>
    </xf>
    <xf numFmtId="0" fontId="67" fillId="37" borderId="22" xfId="0" applyFont="1" applyFill="1" applyBorder="1" applyAlignment="1">
      <alignment horizontal="center" vertical="center" wrapText="1"/>
    </xf>
    <xf numFmtId="10" fontId="14" fillId="36" borderId="21" xfId="0" applyNumberFormat="1" applyFont="1" applyFill="1" applyBorder="1" applyAlignment="1" applyProtection="1">
      <alignment horizontal="center" vertical="center" wrapText="1"/>
      <protection locked="0"/>
    </xf>
    <xf numFmtId="1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67" fillId="37" borderId="22" xfId="0" applyFont="1" applyFill="1" applyBorder="1" applyAlignment="1">
      <alignment horizontal="left" vertical="center" wrapText="1" shrinkToFit="1"/>
    </xf>
    <xf numFmtId="0" fontId="67" fillId="37" borderId="22" xfId="0" applyFont="1" applyFill="1" applyBorder="1" applyAlignment="1">
      <alignment horizontal="center" vertical="center"/>
    </xf>
    <xf numFmtId="0" fontId="67" fillId="37" borderId="22" xfId="0" applyFont="1" applyFill="1" applyBorder="1" applyAlignment="1">
      <alignment horizontal="left" vertical="center" shrinkToFit="1"/>
    </xf>
    <xf numFmtId="191" fontId="67" fillId="0" borderId="22" xfId="0" applyNumberFormat="1" applyFont="1" applyBorder="1" applyAlignment="1">
      <alignment horizontal="center" vertical="center" wrapText="1"/>
    </xf>
    <xf numFmtId="0" fontId="67" fillId="37" borderId="22" xfId="0" applyFont="1" applyFill="1" applyBorder="1" applyAlignment="1">
      <alignment horizontal="center" vertical="center" wrapText="1"/>
    </xf>
    <xf numFmtId="0" fontId="16" fillId="37" borderId="22" xfId="0" applyFont="1" applyFill="1" applyBorder="1" applyAlignment="1">
      <alignment horizontal="center" vertical="center"/>
    </xf>
    <xf numFmtId="0" fontId="16" fillId="37" borderId="22" xfId="0" applyFont="1" applyFill="1" applyBorder="1" applyAlignment="1">
      <alignment horizontal="left" vertical="center" shrinkToFit="1"/>
    </xf>
    <xf numFmtId="0" fontId="16" fillId="37" borderId="22" xfId="0" applyFont="1" applyFill="1" applyBorder="1" applyAlignment="1">
      <alignment horizontal="left" vertical="center" shrinkToFit="1"/>
    </xf>
    <xf numFmtId="0" fontId="11" fillId="0" borderId="1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" fontId="11" fillId="0" borderId="23" xfId="0" applyNumberFormat="1" applyFont="1" applyFill="1" applyBorder="1" applyAlignment="1" applyProtection="1">
      <alignment horizontal="left" vertical="center" wrapText="1"/>
      <protection/>
    </xf>
    <xf numFmtId="1" fontId="11" fillId="0" borderId="0" xfId="0" applyNumberFormat="1" applyFont="1" applyFill="1" applyBorder="1" applyAlignment="1" applyProtection="1">
      <alignment horizontal="left" vertical="center" wrapText="1"/>
      <protection/>
    </xf>
    <xf numFmtId="1" fontId="11" fillId="0" borderId="20" xfId="0" applyNumberFormat="1" applyFont="1" applyFill="1" applyBorder="1" applyAlignment="1" applyProtection="1">
      <alignment horizontal="left" vertical="center" wrapText="1"/>
      <protection/>
    </xf>
    <xf numFmtId="0" fontId="19" fillId="37" borderId="23" xfId="0" applyFont="1" applyFill="1" applyBorder="1" applyAlignment="1">
      <alignment horizontal="left" vertical="center"/>
    </xf>
    <xf numFmtId="0" fontId="19" fillId="37" borderId="0" xfId="0" applyFont="1" applyFill="1" applyBorder="1" applyAlignment="1">
      <alignment horizontal="left" vertical="center"/>
    </xf>
    <xf numFmtId="0" fontId="19" fillId="37" borderId="20" xfId="0" applyFont="1" applyFill="1" applyBorder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</xdr:row>
      <xdr:rowOff>0</xdr:rowOff>
    </xdr:from>
    <xdr:to>
      <xdr:col>3</xdr:col>
      <xdr:colOff>981075</xdr:colOff>
      <xdr:row>47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0300" y="1639252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857250</xdr:colOff>
      <xdr:row>47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0300" y="16392525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47</xdr:row>
      <xdr:rowOff>152400</xdr:rowOff>
    </xdr:from>
    <xdr:ext cx="6610350" cy="914400"/>
    <xdr:sp>
      <xdr:nvSpPr>
        <xdr:cNvPr id="3" name="pole tekstowe 6"/>
        <xdr:cNvSpPr txBox="1">
          <a:spLocks noChangeArrowheads="1"/>
        </xdr:cNvSpPr>
      </xdr:nvSpPr>
      <xdr:spPr>
        <a:xfrm>
          <a:off x="0" y="16544925"/>
          <a:ext cx="66103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QL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Controls Spółka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z ograniczoną odpowiedzialnością Spółka komandytowa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ul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 Rolna 4
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43-262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Kobielice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tel.: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32 700 74 53</a:t>
          </a:r>
        </a:p>
      </xdr:txBody>
    </xdr:sp>
    <xdr:clientData/>
  </xdr:oneCellAnchor>
  <xdr:twoCellAnchor editAs="oneCell">
    <xdr:from>
      <xdr:col>8</xdr:col>
      <xdr:colOff>371475</xdr:colOff>
      <xdr:row>0</xdr:row>
      <xdr:rowOff>104775</xdr:rowOff>
    </xdr:from>
    <xdr:to>
      <xdr:col>10</xdr:col>
      <xdr:colOff>228600</xdr:colOff>
      <xdr:row>1</xdr:row>
      <xdr:rowOff>28575</xdr:rowOff>
    </xdr:to>
    <xdr:pic>
      <xdr:nvPicPr>
        <xdr:cNvPr id="4" name="Obraz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21525" y="104775"/>
          <a:ext cx="1828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70" zoomScaleNormal="70" zoomScalePageLayoutView="0" workbookViewId="0" topLeftCell="A1">
      <selection activeCell="C1" sqref="C1"/>
    </sheetView>
  </sheetViews>
  <sheetFormatPr defaultColWidth="11" defaultRowHeight="14.25"/>
  <cols>
    <col min="1" max="1" width="28.5" style="1" customWidth="1"/>
    <col min="2" max="2" width="98.69921875" style="1" customWidth="1"/>
    <col min="3" max="3" width="18" style="27" customWidth="1"/>
    <col min="4" max="4" width="16.8984375" style="1" customWidth="1"/>
    <col min="5" max="5" width="7.8984375" style="2" customWidth="1"/>
    <col min="6" max="6" width="8.69921875" style="3" bestFit="1" customWidth="1"/>
    <col min="7" max="7" width="14.8984375" style="3" customWidth="1"/>
    <col min="8" max="8" width="10.59765625" style="3" customWidth="1"/>
    <col min="9" max="9" width="8.09765625" style="4" customWidth="1"/>
    <col min="10" max="10" width="12.59765625" style="3" bestFit="1" customWidth="1"/>
    <col min="11" max="11" width="6" style="27" bestFit="1" customWidth="1"/>
    <col min="12" max="16384" width="11" style="1" customWidth="1"/>
  </cols>
  <sheetData>
    <row r="1" spans="1:11" ht="37.5" customHeight="1">
      <c r="A1" s="29" t="s">
        <v>0</v>
      </c>
      <c r="B1" s="30" t="s">
        <v>1</v>
      </c>
      <c r="C1" s="17"/>
      <c r="D1" s="17"/>
      <c r="E1" s="17"/>
      <c r="F1" s="31"/>
      <c r="G1" s="31"/>
      <c r="H1" s="31"/>
      <c r="I1" s="32"/>
      <c r="J1" s="33"/>
      <c r="K1" s="25"/>
    </row>
    <row r="2" spans="1:11" ht="18" customHeight="1" thickBot="1">
      <c r="A2" s="18" t="s">
        <v>52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4.25" customHeight="1" thickBot="1" thickTop="1">
      <c r="A3" s="34" t="s">
        <v>95</v>
      </c>
      <c r="B3" s="35"/>
      <c r="C3" s="19"/>
      <c r="D3" s="35"/>
      <c r="E3" s="36"/>
      <c r="F3" s="37"/>
      <c r="G3" s="37"/>
      <c r="H3" s="37"/>
      <c r="I3" s="38"/>
      <c r="J3" s="39"/>
      <c r="K3" s="40"/>
    </row>
    <row r="4" spans="1:11" ht="1.5" customHeight="1" thickTop="1">
      <c r="A4" s="41"/>
      <c r="B4" s="20"/>
      <c r="C4" s="20"/>
      <c r="D4" s="20"/>
      <c r="E4" s="42"/>
      <c r="F4" s="43"/>
      <c r="G4" s="43"/>
      <c r="H4" s="43"/>
      <c r="I4" s="44"/>
      <c r="J4" s="45"/>
      <c r="K4" s="23"/>
    </row>
    <row r="5" spans="1:11" ht="18" customHeight="1" hidden="1" thickTop="1">
      <c r="A5" s="46"/>
      <c r="B5" s="21"/>
      <c r="C5" s="21"/>
      <c r="D5" s="21"/>
      <c r="E5" s="47"/>
      <c r="F5" s="48"/>
      <c r="G5" s="48"/>
      <c r="H5" s="48"/>
      <c r="I5" s="49"/>
      <c r="J5" s="50"/>
      <c r="K5" s="23"/>
    </row>
    <row r="6" spans="1:11" ht="14.25" hidden="1">
      <c r="A6" s="46"/>
      <c r="B6" s="22"/>
      <c r="C6" s="22"/>
      <c r="D6" s="22"/>
      <c r="E6" s="51"/>
      <c r="F6" s="52"/>
      <c r="G6" s="52"/>
      <c r="H6" s="52"/>
      <c r="I6" s="53"/>
      <c r="J6" s="54"/>
      <c r="K6" s="23"/>
    </row>
    <row r="7" spans="1:11" ht="25.5">
      <c r="A7" s="61" t="s">
        <v>2</v>
      </c>
      <c r="B7" s="62" t="s">
        <v>3</v>
      </c>
      <c r="C7" s="62" t="s">
        <v>13</v>
      </c>
      <c r="D7" s="61" t="s">
        <v>4</v>
      </c>
      <c r="E7" s="62" t="s">
        <v>5</v>
      </c>
      <c r="F7" s="63" t="s">
        <v>6</v>
      </c>
      <c r="G7" s="64" t="s">
        <v>7</v>
      </c>
      <c r="H7" s="76">
        <f>SUM(H10:H56)</f>
        <v>0</v>
      </c>
      <c r="I7" s="65" t="s">
        <v>8</v>
      </c>
      <c r="J7" s="76">
        <f>SUM(J10:J56)</f>
        <v>0</v>
      </c>
      <c r="K7" s="64" t="s">
        <v>9</v>
      </c>
    </row>
    <row r="8" spans="1:11" ht="25.5">
      <c r="A8" s="66"/>
      <c r="B8" s="67"/>
      <c r="C8" s="68"/>
      <c r="D8" s="66"/>
      <c r="E8" s="69"/>
      <c r="F8" s="70"/>
      <c r="G8" s="71"/>
      <c r="H8" s="72" t="s">
        <v>10</v>
      </c>
      <c r="I8" s="90"/>
      <c r="J8" s="72" t="s">
        <v>11</v>
      </c>
      <c r="K8" s="73" t="s">
        <v>9</v>
      </c>
    </row>
    <row r="9" spans="1:11" ht="14.25" customHeight="1">
      <c r="A9" s="100" t="s">
        <v>54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1" ht="30.75" customHeight="1">
      <c r="A10" s="83" t="s">
        <v>55</v>
      </c>
      <c r="B10" s="88" t="s">
        <v>60</v>
      </c>
      <c r="C10" s="83">
        <v>932342631</v>
      </c>
      <c r="D10" s="81">
        <v>630</v>
      </c>
      <c r="E10" s="89" t="s">
        <v>14</v>
      </c>
      <c r="F10" s="74"/>
      <c r="G10" s="75">
        <f>IF($I$8&gt;0,IF(F10&gt;0,D10*(1-$I$8),""),"")</f>
      </c>
      <c r="H10" s="75">
        <f>IF(F10&gt;0,D10*F10,"")</f>
      </c>
      <c r="I10" s="91">
        <f>IF($I$8&gt;0,IF(F10&gt;0,$I$8,""),"")</f>
      </c>
      <c r="J10" s="87">
        <f>IF($I$8&gt;0,IF(F10&gt;0,H10*(1-$I$8),""),"")</f>
      </c>
      <c r="K10" s="75">
        <f>IF(F10&gt;0,"x","")</f>
      </c>
    </row>
    <row r="11" spans="1:11" ht="30.75" customHeight="1">
      <c r="A11" s="83" t="s">
        <v>56</v>
      </c>
      <c r="B11" s="88" t="s">
        <v>60</v>
      </c>
      <c r="C11" s="83">
        <v>932342632</v>
      </c>
      <c r="D11" s="81">
        <v>630</v>
      </c>
      <c r="E11" s="89" t="s">
        <v>14</v>
      </c>
      <c r="F11" s="74"/>
      <c r="G11" s="75">
        <f aca="true" t="shared" si="0" ref="G11:G19">IF($I$8&gt;0,IF(F11&gt;0,D11*(1-$I$8),""),"")</f>
      </c>
      <c r="H11" s="75">
        <f aca="true" t="shared" si="1" ref="H11:H19">IF(F11&gt;0,D11*F11,"")</f>
      </c>
      <c r="I11" s="91">
        <f aca="true" t="shared" si="2" ref="I11:I19">IF($I$8&gt;0,IF(F11&gt;0,$I$8,""),"")</f>
      </c>
      <c r="J11" s="87">
        <f aca="true" t="shared" si="3" ref="J11:J19">IF($I$8&gt;0,IF(F11&gt;0,H11*(1-$I$8),""),"")</f>
      </c>
      <c r="K11" s="75">
        <f aca="true" t="shared" si="4" ref="K11:K19">IF(F11&gt;0,"x","")</f>
      </c>
    </row>
    <row r="12" spans="1:11" ht="30.75" customHeight="1">
      <c r="A12" s="83" t="s">
        <v>57</v>
      </c>
      <c r="B12" s="88" t="s">
        <v>61</v>
      </c>
      <c r="C12" s="83">
        <v>932342633</v>
      </c>
      <c r="D12" s="81">
        <v>699</v>
      </c>
      <c r="E12" s="89" t="s">
        <v>14</v>
      </c>
      <c r="F12" s="74"/>
      <c r="G12" s="75">
        <f t="shared" si="0"/>
      </c>
      <c r="H12" s="75">
        <f t="shared" si="1"/>
      </c>
      <c r="I12" s="91">
        <f t="shared" si="2"/>
      </c>
      <c r="J12" s="87">
        <f t="shared" si="3"/>
      </c>
      <c r="K12" s="75">
        <f t="shared" si="4"/>
      </c>
    </row>
    <row r="13" spans="1:11" ht="30.75" customHeight="1">
      <c r="A13" s="83" t="s">
        <v>58</v>
      </c>
      <c r="B13" s="88" t="s">
        <v>61</v>
      </c>
      <c r="C13" s="83">
        <v>932342634</v>
      </c>
      <c r="D13" s="81">
        <v>699</v>
      </c>
      <c r="E13" s="89" t="s">
        <v>14</v>
      </c>
      <c r="F13" s="74"/>
      <c r="G13" s="75">
        <f t="shared" si="0"/>
      </c>
      <c r="H13" s="75">
        <f t="shared" si="1"/>
      </c>
      <c r="I13" s="91">
        <f t="shared" si="2"/>
      </c>
      <c r="J13" s="87">
        <f t="shared" si="3"/>
      </c>
      <c r="K13" s="75">
        <f t="shared" si="4"/>
      </c>
    </row>
    <row r="14" spans="1:11" ht="30.75" customHeight="1">
      <c r="A14" s="83" t="s">
        <v>59</v>
      </c>
      <c r="B14" s="88" t="s">
        <v>62</v>
      </c>
      <c r="C14" s="83">
        <v>932341430</v>
      </c>
      <c r="D14" s="81">
        <v>699</v>
      </c>
      <c r="E14" s="89" t="s">
        <v>14</v>
      </c>
      <c r="F14" s="74"/>
      <c r="G14" s="75">
        <f t="shared" si="0"/>
      </c>
      <c r="H14" s="75">
        <f t="shared" si="1"/>
      </c>
      <c r="I14" s="91">
        <f t="shared" si="2"/>
      </c>
      <c r="J14" s="87">
        <f t="shared" si="3"/>
      </c>
      <c r="K14" s="75">
        <f t="shared" si="4"/>
      </c>
    </row>
    <row r="15" spans="1:11" ht="30.75" customHeight="1">
      <c r="A15" s="82" t="s">
        <v>40</v>
      </c>
      <c r="B15" s="80" t="s">
        <v>46</v>
      </c>
      <c r="C15" s="82">
        <v>932341273</v>
      </c>
      <c r="D15" s="81">
        <v>548</v>
      </c>
      <c r="E15" s="89" t="s">
        <v>14</v>
      </c>
      <c r="F15" s="74"/>
      <c r="G15" s="75">
        <f>IF($I$8&gt;0,IF(F15&gt;0,D15*(1-$I$8),""),"")</f>
      </c>
      <c r="H15" s="75">
        <f t="shared" si="1"/>
      </c>
      <c r="I15" s="91">
        <f t="shared" si="2"/>
      </c>
      <c r="J15" s="87">
        <f t="shared" si="3"/>
      </c>
      <c r="K15" s="75">
        <f t="shared" si="4"/>
      </c>
    </row>
    <row r="16" spans="1:11" ht="30.75" customHeight="1">
      <c r="A16" s="97" t="s">
        <v>82</v>
      </c>
      <c r="B16" s="98" t="s">
        <v>83</v>
      </c>
      <c r="C16" s="97">
        <v>932343974</v>
      </c>
      <c r="D16" s="81">
        <v>159</v>
      </c>
      <c r="E16" s="96" t="s">
        <v>14</v>
      </c>
      <c r="F16" s="74"/>
      <c r="G16" s="75">
        <f>IF($I$8&gt;0,IF(F16&gt;0,D16*(1-$I$8),""),"")</f>
      </c>
      <c r="H16" s="75">
        <f>IF(F16&gt;0,D16*F16,"")</f>
      </c>
      <c r="I16" s="91">
        <f>IF($I$8&gt;0,IF(F16&gt;0,$I$8,""),"")</f>
      </c>
      <c r="J16" s="87">
        <f>IF($I$8&gt;0,IF(F16&gt;0,H16*(1-$I$8),""),"")</f>
      </c>
      <c r="K16" s="75">
        <f>IF(F16&gt;0,"x","")</f>
      </c>
    </row>
    <row r="17" spans="1:11" ht="30.75" customHeight="1">
      <c r="A17" s="93" t="s">
        <v>63</v>
      </c>
      <c r="B17" s="94" t="s">
        <v>64</v>
      </c>
      <c r="C17" s="93">
        <v>932342371</v>
      </c>
      <c r="D17" s="95">
        <v>139</v>
      </c>
      <c r="E17" s="89" t="s">
        <v>14</v>
      </c>
      <c r="F17" s="74"/>
      <c r="G17" s="75">
        <f t="shared" si="0"/>
      </c>
      <c r="H17" s="75">
        <f t="shared" si="1"/>
      </c>
      <c r="I17" s="91">
        <f t="shared" si="2"/>
      </c>
      <c r="J17" s="87">
        <f t="shared" si="3"/>
      </c>
      <c r="K17" s="75">
        <f t="shared" si="4"/>
      </c>
    </row>
    <row r="18" spans="1:11" ht="30.75" customHeight="1">
      <c r="A18" s="93" t="s">
        <v>65</v>
      </c>
      <c r="B18" s="94" t="s">
        <v>66</v>
      </c>
      <c r="C18" s="93">
        <v>932343975</v>
      </c>
      <c r="D18" s="95">
        <v>79</v>
      </c>
      <c r="E18" s="96" t="s">
        <v>14</v>
      </c>
      <c r="F18" s="74"/>
      <c r="G18" s="75">
        <f t="shared" si="0"/>
      </c>
      <c r="H18" s="75">
        <f t="shared" si="1"/>
      </c>
      <c r="I18" s="91">
        <f t="shared" si="2"/>
      </c>
      <c r="J18" s="87">
        <f t="shared" si="3"/>
      </c>
      <c r="K18" s="75">
        <f t="shared" si="4"/>
      </c>
    </row>
    <row r="19" spans="1:11" ht="30.75" customHeight="1">
      <c r="A19" s="82" t="s">
        <v>42</v>
      </c>
      <c r="B19" s="80" t="s">
        <v>48</v>
      </c>
      <c r="C19" s="82">
        <v>932343972</v>
      </c>
      <c r="D19" s="81">
        <v>200</v>
      </c>
      <c r="E19" s="89" t="s">
        <v>14</v>
      </c>
      <c r="F19" s="74"/>
      <c r="G19" s="75">
        <f t="shared" si="0"/>
      </c>
      <c r="H19" s="75">
        <f t="shared" si="1"/>
      </c>
      <c r="I19" s="91">
        <f t="shared" si="2"/>
      </c>
      <c r="J19" s="87">
        <f t="shared" si="3"/>
      </c>
      <c r="K19" s="75">
        <f t="shared" si="4"/>
      </c>
    </row>
    <row r="20" spans="1:11" ht="30.75" customHeight="1">
      <c r="A20" s="97" t="s">
        <v>92</v>
      </c>
      <c r="B20" s="98" t="s">
        <v>66</v>
      </c>
      <c r="C20" s="97">
        <v>932253962</v>
      </c>
      <c r="D20" s="81">
        <v>79</v>
      </c>
      <c r="E20" s="96" t="s">
        <v>14</v>
      </c>
      <c r="F20" s="74"/>
      <c r="G20" s="75">
        <f>IF($I$8&gt;0,IF(F20&gt;0,D20*(1-$I$8),""),"")</f>
      </c>
      <c r="H20" s="75">
        <f>IF(F20&gt;0,D20*F20,"")</f>
      </c>
      <c r="I20" s="91">
        <f>IF($I$8&gt;0,IF(F20&gt;0,$I$8,""),"")</f>
      </c>
      <c r="J20" s="87">
        <f>IF($I$8&gt;0,IF(F20&gt;0,H20*(1-$I$8),""),"")</f>
      </c>
      <c r="K20" s="75">
        <f>IF(F20&gt;0,"x","")</f>
      </c>
    </row>
    <row r="21" spans="1:11" ht="14.25" customHeight="1">
      <c r="A21" s="102" t="s">
        <v>67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4"/>
    </row>
    <row r="22" spans="1:11" ht="31.5" customHeight="1">
      <c r="A22" s="78" t="s">
        <v>19</v>
      </c>
      <c r="B22" s="79" t="s">
        <v>34</v>
      </c>
      <c r="C22" s="83" t="s">
        <v>31</v>
      </c>
      <c r="D22" s="81">
        <v>436</v>
      </c>
      <c r="E22" s="89" t="s">
        <v>14</v>
      </c>
      <c r="F22" s="74"/>
      <c r="G22" s="75">
        <f>IF($I$8&gt;0,IF(F22&gt;0,D22*(1-$I$8),""),"")</f>
      </c>
      <c r="H22" s="75">
        <f>IF(F22&gt;0,D22*F22,"")</f>
      </c>
      <c r="I22" s="91">
        <f>IF($I$8&gt;0,IF(F22&gt;0,$I$8,""),"")</f>
      </c>
      <c r="J22" s="87">
        <f>IF($I$8&gt;0,IF(F22&gt;0,H22*(1-$I$8),""),"")</f>
      </c>
      <c r="K22" s="75">
        <f>IF(F22&gt;0,"x","")</f>
      </c>
    </row>
    <row r="23" spans="1:11" ht="31.5" customHeight="1">
      <c r="A23" s="77" t="s">
        <v>20</v>
      </c>
      <c r="B23" s="80" t="s">
        <v>35</v>
      </c>
      <c r="C23" s="82" t="s">
        <v>32</v>
      </c>
      <c r="D23" s="81">
        <v>436</v>
      </c>
      <c r="E23" s="89" t="s">
        <v>14</v>
      </c>
      <c r="F23" s="74"/>
      <c r="G23" s="75">
        <f>IF($I$8&gt;0,IF(F23&gt;0,D23*(1-$I$8),""),"")</f>
      </c>
      <c r="H23" s="75">
        <f>IF(F23&gt;0,D23*F23,"")</f>
      </c>
      <c r="I23" s="91">
        <f>IF($I$8&gt;0,IF(F23&gt;0,$I$8,""),"")</f>
      </c>
      <c r="J23" s="87">
        <f>IF($I$8&gt;0,IF(F23&gt;0,H23*(1-$I$8),""),"")</f>
      </c>
      <c r="K23" s="75">
        <f>IF(F23&gt;0,"x","")</f>
      </c>
    </row>
    <row r="24" spans="1:11" ht="31.5" customHeight="1">
      <c r="A24" s="83" t="s">
        <v>39</v>
      </c>
      <c r="B24" s="79" t="s">
        <v>45</v>
      </c>
      <c r="C24" s="83">
        <v>932322661</v>
      </c>
      <c r="D24" s="81">
        <v>772</v>
      </c>
      <c r="E24" s="89" t="s">
        <v>14</v>
      </c>
      <c r="F24" s="74"/>
      <c r="G24" s="75">
        <f>IF($I$8&gt;0,IF(F24&gt;0,D24*(1-$I$8),""),"")</f>
      </c>
      <c r="H24" s="75">
        <f>IF(F24&gt;0,D24*F24,"")</f>
      </c>
      <c r="I24" s="91">
        <f>IF($I$8&gt;0,IF(F24&gt;0,$I$8,""),"")</f>
      </c>
      <c r="J24" s="87">
        <f>IF($I$8&gt;0,IF(F24&gt;0,H24*(1-$I$8),""),"")</f>
      </c>
      <c r="K24" s="75">
        <f>IF(F24&gt;0,"x","")</f>
      </c>
    </row>
    <row r="25" spans="1:11" ht="31.5" customHeight="1">
      <c r="A25" s="82" t="s">
        <v>41</v>
      </c>
      <c r="B25" s="80" t="s">
        <v>47</v>
      </c>
      <c r="C25" s="82">
        <v>932313971</v>
      </c>
      <c r="D25" s="81">
        <v>279</v>
      </c>
      <c r="E25" s="89" t="s">
        <v>14</v>
      </c>
      <c r="F25" s="74"/>
      <c r="G25" s="75">
        <f>IF($I$8&gt;0,IF(F25&gt;0,D25*(1-$I$8),""),"")</f>
      </c>
      <c r="H25" s="75">
        <f>IF(F25&gt;0,D25*F25,"")</f>
      </c>
      <c r="I25" s="91">
        <f>IF($I$8&gt;0,IF(F25&gt;0,$I$8,""),"")</f>
      </c>
      <c r="J25" s="87">
        <f>IF($I$8&gt;0,IF(F25&gt;0,H25*(1-$I$8),""),"")</f>
      </c>
      <c r="K25" s="75">
        <f>IF(F25&gt;0,"x","")</f>
      </c>
    </row>
    <row r="26" spans="1:11" ht="31.5" customHeight="1">
      <c r="A26" s="83" t="s">
        <v>84</v>
      </c>
      <c r="B26" s="98" t="s">
        <v>88</v>
      </c>
      <c r="C26" s="97">
        <v>932312647</v>
      </c>
      <c r="D26" s="81">
        <v>389</v>
      </c>
      <c r="E26" s="96" t="s">
        <v>14</v>
      </c>
      <c r="F26" s="74"/>
      <c r="G26" s="75">
        <f>IF($I$8&gt;0,IF(F26&gt;0,D26*(1-$I$8),""),"")</f>
      </c>
      <c r="H26" s="75">
        <f>IF(F26&gt;0,D26*F26,"")</f>
      </c>
      <c r="I26" s="91">
        <f>IF($I$8&gt;0,IF(F26&gt;0,$I$8,""),"")</f>
      </c>
      <c r="J26" s="87">
        <f>IF($I$8&gt;0,IF(F26&gt;0,H26*(1-$I$8),""),"")</f>
      </c>
      <c r="K26" s="75">
        <f>IF(F26&gt;0,"x","")</f>
      </c>
    </row>
    <row r="27" spans="1:11" ht="31.5" customHeight="1">
      <c r="A27" s="97" t="s">
        <v>85</v>
      </c>
      <c r="B27" s="98" t="s">
        <v>89</v>
      </c>
      <c r="C27" s="97">
        <v>932312648</v>
      </c>
      <c r="D27" s="81">
        <v>389</v>
      </c>
      <c r="E27" s="96" t="s">
        <v>14</v>
      </c>
      <c r="F27" s="74"/>
      <c r="G27" s="75">
        <f>IF($I$8&gt;0,IF(F27&gt;0,D27*(1-$I$8),""),"")</f>
      </c>
      <c r="H27" s="75">
        <f>IF(F27&gt;0,D27*F27,"")</f>
      </c>
      <c r="I27" s="91">
        <f>IF($I$8&gt;0,IF(F27&gt;0,$I$8,""),"")</f>
      </c>
      <c r="J27" s="87">
        <f>IF($I$8&gt;0,IF(F27&gt;0,H27*(1-$I$8),""),"")</f>
      </c>
      <c r="K27" s="75">
        <f>IF(F27&gt;0,"x","")</f>
      </c>
    </row>
    <row r="28" spans="1:11" ht="31.5" customHeight="1">
      <c r="A28" s="83" t="s">
        <v>86</v>
      </c>
      <c r="B28" s="98" t="s">
        <v>90</v>
      </c>
      <c r="C28" s="97">
        <v>932312951</v>
      </c>
      <c r="D28" s="81">
        <v>259</v>
      </c>
      <c r="E28" s="96" t="s">
        <v>14</v>
      </c>
      <c r="F28" s="74"/>
      <c r="G28" s="75">
        <f>IF($I$8&gt;0,IF(F28&gt;0,D28*(1-$I$8),""),"")</f>
      </c>
      <c r="H28" s="75">
        <f>IF(F28&gt;0,D28*F28,"")</f>
      </c>
      <c r="I28" s="91">
        <f>IF($I$8&gt;0,IF(F28&gt;0,$I$8,""),"")</f>
      </c>
      <c r="J28" s="87">
        <f>IF($I$8&gt;0,IF(F28&gt;0,H28*(1-$I$8),""),"")</f>
      </c>
      <c r="K28" s="75">
        <f>IF(F28&gt;0,"x","")</f>
      </c>
    </row>
    <row r="29" spans="1:11" ht="31.5" customHeight="1">
      <c r="A29" s="97" t="s">
        <v>87</v>
      </c>
      <c r="B29" s="98" t="s">
        <v>91</v>
      </c>
      <c r="C29" s="97">
        <v>932312952</v>
      </c>
      <c r="D29" s="81">
        <v>259</v>
      </c>
      <c r="E29" s="96" t="s">
        <v>14</v>
      </c>
      <c r="F29" s="74"/>
      <c r="G29" s="75">
        <f>IF($I$8&gt;0,IF(F29&gt;0,D29*(1-$I$8),""),"")</f>
      </c>
      <c r="H29" s="75">
        <f>IF(F29&gt;0,D29*F29,"")</f>
      </c>
      <c r="I29" s="91">
        <f>IF($I$8&gt;0,IF(F29&gt;0,$I$8,""),"")</f>
      </c>
      <c r="J29" s="87">
        <f>IF($I$8&gt;0,IF(F29&gt;0,H29*(1-$I$8),""),"")</f>
      </c>
      <c r="K29" s="75">
        <f>IF(F29&gt;0,"x","")</f>
      </c>
    </row>
    <row r="30" spans="1:11" ht="14.25" customHeight="1">
      <c r="A30" s="105" t="s">
        <v>68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7"/>
    </row>
    <row r="31" spans="1:11" ht="31.5" customHeight="1">
      <c r="A31" s="82" t="s">
        <v>21</v>
      </c>
      <c r="B31" s="80" t="s">
        <v>36</v>
      </c>
      <c r="C31" s="82">
        <v>932332982</v>
      </c>
      <c r="D31" s="81">
        <v>184</v>
      </c>
      <c r="E31" s="89" t="s">
        <v>14</v>
      </c>
      <c r="F31" s="74"/>
      <c r="G31" s="75">
        <f>IF($I$8&gt;0,IF(F31&gt;0,D31*(1-$I$8),""),"")</f>
      </c>
      <c r="H31" s="75">
        <f>IF(F31&gt;0,D31*F31,"")</f>
      </c>
      <c r="I31" s="91">
        <f>IF($I$8&gt;0,IF(F31&gt;0,$I$8,""),"")</f>
      </c>
      <c r="J31" s="87">
        <f>IF($I$8&gt;0,IF(F31&gt;0,H31*(1-$I$8),""),"")</f>
      </c>
      <c r="K31" s="75">
        <f>IF(F31&gt;0,"x","")</f>
      </c>
    </row>
    <row r="32" spans="1:11" ht="31.5" customHeight="1">
      <c r="A32" s="82" t="s">
        <v>22</v>
      </c>
      <c r="B32" s="80" t="s">
        <v>37</v>
      </c>
      <c r="C32" s="82">
        <v>932332981</v>
      </c>
      <c r="D32" s="81">
        <v>184</v>
      </c>
      <c r="E32" s="89" t="s">
        <v>14</v>
      </c>
      <c r="F32" s="74"/>
      <c r="G32" s="75">
        <f aca="true" t="shared" si="5" ref="G32:G46">IF($I$8&gt;0,IF(F32&gt;0,D32*(1-$I$8),""),"")</f>
      </c>
      <c r="H32" s="75">
        <f aca="true" t="shared" si="6" ref="H32:H46">IF(F32&gt;0,D32*F32,"")</f>
      </c>
      <c r="I32" s="91">
        <f aca="true" t="shared" si="7" ref="I32:I46">IF($I$8&gt;0,IF(F32&gt;0,$I$8,""),"")</f>
      </c>
      <c r="J32" s="87">
        <f aca="true" t="shared" si="8" ref="J32:J46">IF($I$8&gt;0,IF(F32&gt;0,H32*(1-$I$8),""),"")</f>
      </c>
      <c r="K32" s="75">
        <f aca="true" t="shared" si="9" ref="K32:K46">IF(F32&gt;0,"x","")</f>
      </c>
    </row>
    <row r="33" spans="1:11" ht="31.5" customHeight="1">
      <c r="A33" s="82" t="s">
        <v>23</v>
      </c>
      <c r="B33" s="80" t="s">
        <v>51</v>
      </c>
      <c r="C33" s="82">
        <v>932332984</v>
      </c>
      <c r="D33" s="81">
        <v>184</v>
      </c>
      <c r="E33" s="86" t="s">
        <v>14</v>
      </c>
      <c r="F33" s="74"/>
      <c r="G33" s="75">
        <f t="shared" si="5"/>
      </c>
      <c r="H33" s="75">
        <f t="shared" si="6"/>
      </c>
      <c r="I33" s="91">
        <f t="shared" si="7"/>
      </c>
      <c r="J33" s="87">
        <f t="shared" si="8"/>
      </c>
      <c r="K33" s="75">
        <f t="shared" si="9"/>
      </c>
    </row>
    <row r="34" spans="1:11" ht="31.5" customHeight="1">
      <c r="A34" s="84" t="s">
        <v>24</v>
      </c>
      <c r="B34" s="85" t="s">
        <v>38</v>
      </c>
      <c r="C34" s="84">
        <v>932332983</v>
      </c>
      <c r="D34" s="81">
        <v>184</v>
      </c>
      <c r="E34" s="86" t="s">
        <v>14</v>
      </c>
      <c r="F34" s="74"/>
      <c r="G34" s="75">
        <f t="shared" si="5"/>
      </c>
      <c r="H34" s="75">
        <f t="shared" si="6"/>
      </c>
      <c r="I34" s="91">
        <f t="shared" si="7"/>
      </c>
      <c r="J34" s="87">
        <f t="shared" si="8"/>
      </c>
      <c r="K34" s="75">
        <f t="shared" si="9"/>
      </c>
    </row>
    <row r="35" spans="1:11" ht="31.5" customHeight="1">
      <c r="A35" s="83" t="s">
        <v>15</v>
      </c>
      <c r="B35" s="88" t="s">
        <v>25</v>
      </c>
      <c r="C35" s="83" t="s">
        <v>27</v>
      </c>
      <c r="D35" s="81">
        <v>345</v>
      </c>
      <c r="E35" s="89" t="s">
        <v>14</v>
      </c>
      <c r="F35" s="74"/>
      <c r="G35" s="75">
        <f t="shared" si="5"/>
      </c>
      <c r="H35" s="75">
        <f t="shared" si="6"/>
      </c>
      <c r="I35" s="91">
        <f t="shared" si="7"/>
      </c>
      <c r="J35" s="87">
        <f t="shared" si="8"/>
      </c>
      <c r="K35" s="75">
        <f t="shared" si="9"/>
      </c>
    </row>
    <row r="36" spans="1:11" ht="31.5" customHeight="1">
      <c r="A36" s="83" t="s">
        <v>16</v>
      </c>
      <c r="B36" s="79" t="s">
        <v>26</v>
      </c>
      <c r="C36" s="83" t="s">
        <v>28</v>
      </c>
      <c r="D36" s="81">
        <v>575</v>
      </c>
      <c r="E36" s="89" t="s">
        <v>14</v>
      </c>
      <c r="F36" s="74"/>
      <c r="G36" s="75">
        <f t="shared" si="5"/>
      </c>
      <c r="H36" s="75">
        <f t="shared" si="6"/>
      </c>
      <c r="I36" s="91">
        <f t="shared" si="7"/>
      </c>
      <c r="J36" s="87">
        <f t="shared" si="8"/>
      </c>
      <c r="K36" s="75">
        <f t="shared" si="9"/>
      </c>
    </row>
    <row r="37" spans="1:11" ht="31.5" customHeight="1">
      <c r="A37" s="82" t="s">
        <v>43</v>
      </c>
      <c r="B37" s="80" t="s">
        <v>49</v>
      </c>
      <c r="C37" s="82">
        <v>932332985</v>
      </c>
      <c r="D37" s="81">
        <v>133</v>
      </c>
      <c r="E37" s="89" t="s">
        <v>14</v>
      </c>
      <c r="F37" s="74"/>
      <c r="G37" s="75">
        <f t="shared" si="5"/>
      </c>
      <c r="H37" s="75">
        <f t="shared" si="6"/>
      </c>
      <c r="I37" s="91">
        <f t="shared" si="7"/>
      </c>
      <c r="J37" s="87">
        <f t="shared" si="8"/>
      </c>
      <c r="K37" s="75">
        <f t="shared" si="9"/>
      </c>
    </row>
    <row r="38" spans="1:11" ht="31.5" customHeight="1">
      <c r="A38" s="82" t="s">
        <v>44</v>
      </c>
      <c r="B38" s="80" t="s">
        <v>50</v>
      </c>
      <c r="C38" s="82">
        <v>932332986</v>
      </c>
      <c r="D38" s="81">
        <v>133</v>
      </c>
      <c r="E38" s="89" t="s">
        <v>14</v>
      </c>
      <c r="F38" s="74"/>
      <c r="G38" s="75">
        <f>IF($I$8&gt;0,IF(F38&gt;0,D38*(1-$I$8),""),"")</f>
      </c>
      <c r="H38" s="75">
        <f t="shared" si="6"/>
      </c>
      <c r="I38" s="91">
        <f t="shared" si="7"/>
      </c>
      <c r="J38" s="87">
        <f t="shared" si="8"/>
      </c>
      <c r="K38" s="75">
        <f t="shared" si="9"/>
      </c>
    </row>
    <row r="39" spans="1:11" ht="31.5" customHeight="1">
      <c r="A39" s="93" t="s">
        <v>69</v>
      </c>
      <c r="B39" s="94" t="s">
        <v>70</v>
      </c>
      <c r="C39" s="82">
        <v>932252541</v>
      </c>
      <c r="D39" s="95">
        <v>69</v>
      </c>
      <c r="E39" s="89" t="s">
        <v>14</v>
      </c>
      <c r="F39" s="74"/>
      <c r="G39" s="75">
        <f t="shared" si="5"/>
      </c>
      <c r="H39" s="75">
        <f t="shared" si="6"/>
      </c>
      <c r="I39" s="91">
        <f t="shared" si="7"/>
      </c>
      <c r="J39" s="87">
        <f t="shared" si="8"/>
      </c>
      <c r="K39" s="75">
        <f t="shared" si="9"/>
      </c>
    </row>
    <row r="40" spans="1:11" ht="31.5" customHeight="1">
      <c r="A40" s="83" t="s">
        <v>17</v>
      </c>
      <c r="B40" s="92" t="s">
        <v>33</v>
      </c>
      <c r="C40" s="83" t="s">
        <v>29</v>
      </c>
      <c r="D40" s="81">
        <v>369</v>
      </c>
      <c r="E40" s="89" t="s">
        <v>14</v>
      </c>
      <c r="F40" s="74"/>
      <c r="G40" s="75">
        <f t="shared" si="5"/>
      </c>
      <c r="H40" s="75">
        <f t="shared" si="6"/>
      </c>
      <c r="I40" s="91">
        <f t="shared" si="7"/>
      </c>
      <c r="J40" s="87">
        <f t="shared" si="8"/>
      </c>
      <c r="K40" s="75">
        <f t="shared" si="9"/>
      </c>
    </row>
    <row r="41" spans="1:11" ht="31.5" customHeight="1">
      <c r="A41" s="83" t="s">
        <v>18</v>
      </c>
      <c r="B41" s="94" t="s">
        <v>72</v>
      </c>
      <c r="C41" s="83" t="s">
        <v>30</v>
      </c>
      <c r="D41" s="81">
        <v>91</v>
      </c>
      <c r="E41" s="89" t="s">
        <v>14</v>
      </c>
      <c r="F41" s="74"/>
      <c r="G41" s="75">
        <f t="shared" si="5"/>
      </c>
      <c r="H41" s="75">
        <f t="shared" si="6"/>
      </c>
      <c r="I41" s="91">
        <f t="shared" si="7"/>
      </c>
      <c r="J41" s="87">
        <f t="shared" si="8"/>
      </c>
      <c r="K41" s="75">
        <f t="shared" si="9"/>
      </c>
    </row>
    <row r="42" spans="1:11" ht="31.5" customHeight="1">
      <c r="A42" s="93" t="s">
        <v>71</v>
      </c>
      <c r="B42" s="94" t="s">
        <v>73</v>
      </c>
      <c r="C42" s="93">
        <v>932211572</v>
      </c>
      <c r="D42" s="95">
        <v>91</v>
      </c>
      <c r="E42" s="89" t="s">
        <v>14</v>
      </c>
      <c r="F42" s="74"/>
      <c r="G42" s="75">
        <f t="shared" si="5"/>
      </c>
      <c r="H42" s="75">
        <f t="shared" si="6"/>
      </c>
      <c r="I42" s="91">
        <f t="shared" si="7"/>
      </c>
      <c r="J42" s="87">
        <f t="shared" si="8"/>
      </c>
      <c r="K42" s="75">
        <f t="shared" si="9"/>
      </c>
    </row>
    <row r="43" spans="1:11" ht="31.5" customHeight="1">
      <c r="A43" s="77" t="s">
        <v>74</v>
      </c>
      <c r="B43" s="94" t="s">
        <v>78</v>
      </c>
      <c r="C43" s="93">
        <v>932362891</v>
      </c>
      <c r="D43" s="81">
        <v>239</v>
      </c>
      <c r="E43" s="89" t="s">
        <v>14</v>
      </c>
      <c r="F43" s="74"/>
      <c r="G43" s="75">
        <f t="shared" si="5"/>
      </c>
      <c r="H43" s="75">
        <f t="shared" si="6"/>
      </c>
      <c r="I43" s="91">
        <f t="shared" si="7"/>
      </c>
      <c r="J43" s="87">
        <f t="shared" si="8"/>
      </c>
      <c r="K43" s="75">
        <f t="shared" si="9"/>
      </c>
    </row>
    <row r="44" spans="1:11" ht="31.5" customHeight="1">
      <c r="A44" s="77" t="s">
        <v>75</v>
      </c>
      <c r="B44" s="94" t="s">
        <v>79</v>
      </c>
      <c r="C44" s="93">
        <v>932362892</v>
      </c>
      <c r="D44" s="81">
        <v>249</v>
      </c>
      <c r="E44" s="89" t="s">
        <v>14</v>
      </c>
      <c r="F44" s="74"/>
      <c r="G44" s="75">
        <f t="shared" si="5"/>
      </c>
      <c r="H44" s="75">
        <f t="shared" si="6"/>
      </c>
      <c r="I44" s="91">
        <f t="shared" si="7"/>
      </c>
      <c r="J44" s="87">
        <f t="shared" si="8"/>
      </c>
      <c r="K44" s="75">
        <f t="shared" si="9"/>
      </c>
    </row>
    <row r="45" spans="1:11" s="16" customFormat="1" ht="31.5" customHeight="1">
      <c r="A45" s="82" t="s">
        <v>76</v>
      </c>
      <c r="B45" s="99" t="s">
        <v>80</v>
      </c>
      <c r="C45" s="93">
        <v>932362893</v>
      </c>
      <c r="D45" s="81">
        <v>299</v>
      </c>
      <c r="E45" s="89" t="s">
        <v>14</v>
      </c>
      <c r="F45" s="74"/>
      <c r="G45" s="75">
        <f t="shared" si="5"/>
      </c>
      <c r="H45" s="75">
        <f t="shared" si="6"/>
      </c>
      <c r="I45" s="91">
        <f t="shared" si="7"/>
      </c>
      <c r="J45" s="87">
        <f t="shared" si="8"/>
      </c>
      <c r="K45" s="75">
        <f t="shared" si="9"/>
      </c>
    </row>
    <row r="46" spans="1:11" s="60" customFormat="1" ht="31.5" customHeight="1">
      <c r="A46" s="84" t="s">
        <v>77</v>
      </c>
      <c r="B46" s="99" t="s">
        <v>81</v>
      </c>
      <c r="C46" s="93">
        <v>932250442</v>
      </c>
      <c r="D46" s="81">
        <v>48</v>
      </c>
      <c r="E46" s="89" t="s">
        <v>14</v>
      </c>
      <c r="F46" s="74"/>
      <c r="G46" s="75">
        <f t="shared" si="5"/>
      </c>
      <c r="H46" s="75">
        <f t="shared" si="6"/>
      </c>
      <c r="I46" s="91">
        <f t="shared" si="7"/>
      </c>
      <c r="J46" s="87">
        <f t="shared" si="8"/>
      </c>
      <c r="K46" s="75">
        <f t="shared" si="9"/>
      </c>
    </row>
    <row r="47" spans="1:11" s="60" customFormat="1" ht="31.5" customHeight="1">
      <c r="A47" s="84" t="s">
        <v>93</v>
      </c>
      <c r="B47" s="99" t="s">
        <v>94</v>
      </c>
      <c r="C47" s="93">
        <v>932331453</v>
      </c>
      <c r="D47" s="81">
        <v>219</v>
      </c>
      <c r="E47" s="96" t="s">
        <v>14</v>
      </c>
      <c r="F47" s="74"/>
      <c r="G47" s="75">
        <f>IF($I$8&gt;0,IF(F47&gt;0,D47*(1-$I$8),""),"")</f>
      </c>
      <c r="H47" s="75">
        <f>IF(F47&gt;0,D47*F47,"")</f>
      </c>
      <c r="I47" s="91">
        <f>IF($I$8&gt;0,IF(F47&gt;0,$I$8,""),"")</f>
      </c>
      <c r="J47" s="87">
        <f>IF($I$8&gt;0,IF(F47&gt;0,H47*(1-$I$8),""),"")</f>
      </c>
      <c r="K47" s="75">
        <f>IF(F47&gt;0,"x","")</f>
      </c>
    </row>
    <row r="48" spans="1:11" ht="14.25">
      <c r="A48" s="25"/>
      <c r="B48" s="22"/>
      <c r="C48" s="22"/>
      <c r="D48" s="22"/>
      <c r="E48" s="22"/>
      <c r="F48" s="51"/>
      <c r="G48" s="52"/>
      <c r="H48" s="52"/>
      <c r="I48" s="52"/>
      <c r="J48" s="53"/>
      <c r="K48" s="53"/>
    </row>
    <row r="49" spans="1:11" ht="14.25">
      <c r="A49" s="25"/>
      <c r="B49" s="22"/>
      <c r="C49" s="22"/>
      <c r="D49" s="22"/>
      <c r="E49" s="22"/>
      <c r="F49" s="51"/>
      <c r="G49" s="52"/>
      <c r="H49" s="52"/>
      <c r="I49" s="52"/>
      <c r="J49" s="53"/>
      <c r="K49" s="53"/>
    </row>
    <row r="50" spans="1:11" ht="14.25">
      <c r="A50" s="25"/>
      <c r="B50" s="22"/>
      <c r="C50" s="22"/>
      <c r="D50" s="22"/>
      <c r="E50" s="51"/>
      <c r="F50" s="52"/>
      <c r="G50" s="52"/>
      <c r="H50" s="52"/>
      <c r="I50" s="53"/>
      <c r="J50" s="33"/>
      <c r="K50" s="33"/>
    </row>
    <row r="51" spans="1:11" ht="14.25">
      <c r="A51" s="25"/>
      <c r="B51" s="22"/>
      <c r="C51" s="22"/>
      <c r="D51" s="22"/>
      <c r="E51" s="51"/>
      <c r="F51" s="52"/>
      <c r="G51" s="52"/>
      <c r="H51" s="52"/>
      <c r="I51" s="53"/>
      <c r="J51" s="33"/>
      <c r="K51" s="33"/>
    </row>
    <row r="52" spans="1:11" ht="14.25">
      <c r="A52" s="25"/>
      <c r="B52" s="22"/>
      <c r="C52" s="22"/>
      <c r="D52" s="22"/>
      <c r="E52" s="51"/>
      <c r="F52" s="52"/>
      <c r="G52" s="52"/>
      <c r="H52" s="52"/>
      <c r="I52" s="53"/>
      <c r="J52" s="33"/>
      <c r="K52" s="33"/>
    </row>
    <row r="53" spans="1:11" ht="14.25">
      <c r="A53" s="25"/>
      <c r="B53" s="22"/>
      <c r="C53" s="22"/>
      <c r="D53" s="22"/>
      <c r="E53" s="51"/>
      <c r="F53" s="52"/>
      <c r="G53" s="52"/>
      <c r="H53" s="52"/>
      <c r="I53" s="53"/>
      <c r="J53" s="33"/>
      <c r="K53" s="33"/>
    </row>
    <row r="54" spans="1:11" s="12" customFormat="1" ht="8.25">
      <c r="A54" s="55" t="s">
        <v>53</v>
      </c>
      <c r="B54" s="24"/>
      <c r="C54" s="24"/>
      <c r="D54" s="24"/>
      <c r="E54" s="56"/>
      <c r="F54" s="57"/>
      <c r="G54" s="57"/>
      <c r="H54" s="57"/>
      <c r="I54" s="58"/>
      <c r="J54" s="59"/>
      <c r="K54" s="59"/>
    </row>
    <row r="55" spans="1:11" s="12" customFormat="1" ht="8.25">
      <c r="A55" s="55" t="s">
        <v>12</v>
      </c>
      <c r="B55" s="24"/>
      <c r="C55" s="24"/>
      <c r="D55" s="24"/>
      <c r="E55" s="56"/>
      <c r="F55" s="57"/>
      <c r="G55" s="57"/>
      <c r="H55" s="57"/>
      <c r="I55" s="58"/>
      <c r="J55" s="59"/>
      <c r="K55" s="59"/>
    </row>
    <row r="56" spans="1:11" ht="0.75" customHeight="1">
      <c r="A56" s="7"/>
      <c r="B56" s="8"/>
      <c r="C56" s="26"/>
      <c r="D56" s="8"/>
      <c r="E56" s="9"/>
      <c r="F56" s="10"/>
      <c r="G56" s="10"/>
      <c r="H56" s="10"/>
      <c r="I56" s="11"/>
      <c r="J56" s="5"/>
      <c r="K56" s="28"/>
    </row>
    <row r="57" spans="1:11" ht="14.25">
      <c r="A57" s="6"/>
      <c r="B57" s="6"/>
      <c r="C57" s="28"/>
      <c r="D57" s="6"/>
      <c r="E57" s="13"/>
      <c r="F57" s="14"/>
      <c r="G57" s="14"/>
      <c r="H57" s="14"/>
      <c r="I57" s="15"/>
      <c r="J57" s="14"/>
      <c r="K57" s="28"/>
    </row>
    <row r="58" spans="1:11" ht="14.25">
      <c r="A58" s="6"/>
      <c r="B58" s="6"/>
      <c r="C58" s="28"/>
      <c r="D58" s="6"/>
      <c r="E58" s="13"/>
      <c r="F58" s="14"/>
      <c r="G58" s="14"/>
      <c r="H58" s="14"/>
      <c r="I58" s="15"/>
      <c r="J58" s="14"/>
      <c r="K58" s="28"/>
    </row>
  </sheetData>
  <sheetProtection selectLockedCells="1" selectUnlockedCells="1"/>
  <autoFilter ref="A7:K46"/>
  <mergeCells count="3">
    <mergeCell ref="A9:K9"/>
    <mergeCell ref="A21:K21"/>
    <mergeCell ref="A30:K30"/>
  </mergeCells>
  <printOptions/>
  <pageMargins left="0.7086614173228347" right="0.11811023622047245" top="0.7480314960629921" bottom="0.7480314960629921" header="0.5118110236220472" footer="0.31496062992125984"/>
  <pageSetup fitToHeight="4" fitToWidth="2" horizontalDpi="300" verticalDpi="300" orientation="landscape" paperSize="9" scale="55" r:id="rId2"/>
  <headerFooter alignWithMargins="0"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0:E18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6384" width="8.69921875" style="0" customWidth="1"/>
  </cols>
  <sheetData>
    <row r="10" ht="14.25">
      <c r="E10">
        <v>3</v>
      </c>
    </row>
    <row r="12" ht="14.25">
      <c r="E12">
        <v>5</v>
      </c>
    </row>
    <row r="18" ht="14.25">
      <c r="E18">
        <v>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0.3984375" defaultRowHeight="14.2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Mrówczyńska</dc:creator>
  <cp:keywords/>
  <dc:description/>
  <cp:lastModifiedBy>Bartek Bargiel</cp:lastModifiedBy>
  <cp:lastPrinted>2022-11-15T12:28:14Z</cp:lastPrinted>
  <dcterms:created xsi:type="dcterms:W3CDTF">2017-01-31T19:02:30Z</dcterms:created>
  <dcterms:modified xsi:type="dcterms:W3CDTF">2024-04-16T12:54:05Z</dcterms:modified>
  <cp:category/>
  <cp:version/>
  <cp:contentType/>
  <cp:contentStatus/>
</cp:coreProperties>
</file>