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93" activeTab="0"/>
  </bookViews>
  <sheets>
    <sheet name="Arkusz1" sheetId="1" r:id="rId1"/>
    <sheet name="Arkusz3" sheetId="2" r:id="rId2"/>
    <sheet name="Arkusz4" sheetId="3" r:id="rId3"/>
  </sheets>
  <externalReferences>
    <externalReference r:id="rId6"/>
  </externalReferences>
  <definedNames>
    <definedName name="__Anonymous_Sheet_DB__1">'Arkusz1'!$A$7:$K$26</definedName>
    <definedName name="_xlnm._FilterDatabase" localSheetId="0" hidden="1">'Arkusz1'!$A$7:$K$26</definedName>
    <definedName name="_xlnm.Print_Area" localSheetId="0">'Arkusz1'!$A$1:$K$35</definedName>
  </definedNames>
  <calcPr fullCalcOnLoad="1"/>
</workbook>
</file>

<file path=xl/sharedStrings.xml><?xml version="1.0" encoding="utf-8"?>
<sst xmlns="http://schemas.openxmlformats.org/spreadsheetml/2006/main" count="76" uniqueCount="59">
  <si>
    <t>Inwestor/Pytający:</t>
  </si>
  <si>
    <t>Opis inwestycji:</t>
  </si>
  <si>
    <t>Model</t>
  </si>
  <si>
    <t>Opis</t>
  </si>
  <si>
    <t>Cena kat. netto</t>
  </si>
  <si>
    <t xml:space="preserve">Grupa </t>
  </si>
  <si>
    <t>Ilość</t>
  </si>
  <si>
    <t>Cena  netto po rabacie</t>
  </si>
  <si>
    <t>rabat</t>
  </si>
  <si>
    <t>X</t>
  </si>
  <si>
    <t>suma netto kat.</t>
  </si>
  <si>
    <t>suma netto po rabacie</t>
  </si>
  <si>
    <t>Podane ceny są cenami netto. Oferowane towary objęte są podatkiem VAT 23%.</t>
  </si>
  <si>
    <t xml:space="preserve">Numer katalogowy </t>
  </si>
  <si>
    <t>SYSTEM STEROWANIA OGRZEWANIEM - SERIA SMART HOME</t>
  </si>
  <si>
    <t>E</t>
  </si>
  <si>
    <t>E901</t>
  </si>
  <si>
    <t>E901RF</t>
  </si>
  <si>
    <t>ECB08M230</t>
  </si>
  <si>
    <t>E30NC230</t>
  </si>
  <si>
    <t>E10W230WIFI</t>
  </si>
  <si>
    <t>E10B230WIFI</t>
  </si>
  <si>
    <t>EASY230W</t>
  </si>
  <si>
    <t>EASY230B</t>
  </si>
  <si>
    <t>EASYBATW</t>
  </si>
  <si>
    <t>EASYBATB</t>
  </si>
  <si>
    <t>Programowany, przewodowy regulator temperatury</t>
  </si>
  <si>
    <t>Programowany, bezprzewodowy regulator temperatury</t>
  </si>
  <si>
    <t>932322911</t>
  </si>
  <si>
    <t>932322612</t>
  </si>
  <si>
    <t>932331460</t>
  </si>
  <si>
    <t>932211671</t>
  </si>
  <si>
    <t>932312902</t>
  </si>
  <si>
    <t>932312901</t>
  </si>
  <si>
    <t>Q30NC230PACK</t>
  </si>
  <si>
    <t>Przewodowa listwa do sterowania ogrzewaniem podłogowym z modułem pompy i kotła, 8 stref, 230V</t>
  </si>
  <si>
    <t>Siłownik termoelektryczny do rozdzielacza ogrzewania podłogowego, 230V, M30x1.5, normalnie zamknięty</t>
  </si>
  <si>
    <t>Zestaw 10 szt. siłowników termoelektrycznych Q30NC230 do rozdzielacza ogrzewania podłogowego, 230V, M30x1,5</t>
  </si>
  <si>
    <t>Internetowy, podtynkowy regulator temperatury, Wi-Fi, 230V, biały</t>
  </si>
  <si>
    <t>Internetowy, podtynkowy regulator temperatury, Wi-Fi, 230V, czarny</t>
  </si>
  <si>
    <t>Przewodowy, natynkowy regulator temperatury, 230V, biały</t>
  </si>
  <si>
    <t>Przewodowy, natynkowy regulator temperatury, 230V, czarny</t>
  </si>
  <si>
    <t>Przewodowy, natynkowy regulator temperatury, bateryjny, czarny</t>
  </si>
  <si>
    <t>E901WIFI</t>
  </si>
  <si>
    <t>EGATEZB</t>
  </si>
  <si>
    <t>EIRTXWIFI</t>
  </si>
  <si>
    <t>EDOORZB</t>
  </si>
  <si>
    <t>ESIMPLE230W</t>
  </si>
  <si>
    <t>ESIMPLE230B</t>
  </si>
  <si>
    <t>Internetowy, bezprzewodowy regulator temperatury, Wi-Fi</t>
  </si>
  <si>
    <t>Bramka internetowa ZigBee do urządzeń serii ENGO Smart</t>
  </si>
  <si>
    <t>Uniwersalny pilot podczerwieni IrDA Wi-Fi do systemu ENGO Smart</t>
  </si>
  <si>
    <t>Czujnik otwarcia drzwi/okna, ZigBee</t>
  </si>
  <si>
    <t>Przewodowy, natynkowy regulator temperatury z pokrętłem, 230V, biały</t>
  </si>
  <si>
    <t>Przewodowy, natynkowy regulator temperatury z pokrętłem, 230V, czarny</t>
  </si>
  <si>
    <t>Przewodowy, natynkowy regulator temperatury, bateryjny, biały</t>
  </si>
  <si>
    <r>
      <t>Aktualizacja na dzie</t>
    </r>
    <r>
      <rPr>
        <sz val="10"/>
        <color indexed="8"/>
        <rFont val="Kalam"/>
        <family val="2"/>
      </rPr>
      <t>ń</t>
    </r>
    <r>
      <rPr>
        <sz val="10"/>
        <color indexed="8"/>
        <rFont val="Tahoma"/>
        <family val="2"/>
      </rPr>
      <t>: 30</t>
    </r>
    <r>
      <rPr>
        <sz val="10"/>
        <color indexed="8"/>
        <rFont val="Tahoma"/>
        <family val="2"/>
      </rPr>
      <t>.01.2023</t>
    </r>
  </si>
  <si>
    <t>Ważny od 01.02.2023</t>
  </si>
  <si>
    <r>
      <t>Cennik wa</t>
    </r>
    <r>
      <rPr>
        <b/>
        <sz val="6"/>
        <color indexed="8"/>
        <rFont val="Lucida Grande"/>
        <family val="2"/>
      </rPr>
      <t>ż</t>
    </r>
    <r>
      <rPr>
        <b/>
        <sz val="6"/>
        <color indexed="8"/>
        <rFont val="Tahoma"/>
        <family val="2"/>
      </rPr>
      <t>ny od 01.02.2023 roku do nast</t>
    </r>
    <r>
      <rPr>
        <b/>
        <sz val="6"/>
        <color indexed="8"/>
        <rFont val="Lucida Grande"/>
        <family val="2"/>
      </rPr>
      <t>ę</t>
    </r>
    <r>
      <rPr>
        <b/>
        <sz val="6"/>
        <color indexed="8"/>
        <rFont val="Tahoma"/>
        <family val="2"/>
      </rPr>
      <t>pnej zmiany. Cennik nie stanowi oferty handlowej w rozumieniu Kodeksu Cywilnego.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</si>
</sst>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&quot; zł&quot;;[Red]\-#,##0&quot; zł&quot;"/>
    <numFmt numFmtId="175" formatCode="#,##0&quot; zł&quot;"/>
    <numFmt numFmtId="176" formatCode="#,##0.00\ &quot;zł&quot;;[Red]#,##0.00\ &quot;zł&quot;"/>
    <numFmt numFmtId="177" formatCode="#,##0.0\ &quot;zł&quot;;[Red]#,##0.0\ &quot;zł&quot;"/>
    <numFmt numFmtId="178" formatCode="#,##0\ &quot;zł&quot;;[Red]#,##0\ &quot;zł&quot;"/>
    <numFmt numFmtId="179" formatCode="_-* #,##0.00\ [$zł-415]_-;\-* #,##0.00\ [$zł-415]_-;_-* &quot;-&quot;??\ [$zł-415]_-;_-@_-"/>
    <numFmt numFmtId="180" formatCode="0.0%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#,##0\ &quot;zł&quot;"/>
  </numFmts>
  <fonts count="62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Tahoma"/>
      <family val="2"/>
    </font>
    <font>
      <b/>
      <sz val="6"/>
      <color indexed="8"/>
      <name val="Tahoma"/>
      <family val="2"/>
    </font>
    <font>
      <sz val="6"/>
      <color indexed="8"/>
      <name val="Czcionka tekstu podstawowego"/>
      <family val="2"/>
    </font>
    <font>
      <b/>
      <sz val="6"/>
      <color indexed="8"/>
      <name val="Lucida Grande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zcionka tekstu podstawowego"/>
      <family val="2"/>
    </font>
    <font>
      <b/>
      <sz val="10"/>
      <color indexed="9"/>
      <name val="Tahoma"/>
      <family val="2"/>
    </font>
    <font>
      <sz val="10"/>
      <color indexed="54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8"/>
      <name val="Czcionka tekstu podstawowego"/>
      <family val="2"/>
    </font>
    <font>
      <sz val="10"/>
      <color indexed="8"/>
      <name val="Kalam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b/>
      <sz val="11"/>
      <color indexed="10"/>
      <name val="Czcionka tekstu podstawowego"/>
      <family val="2"/>
    </font>
    <font>
      <sz val="11"/>
      <color indexed="8"/>
      <name val="Tahoma"/>
      <family val="2"/>
    </font>
    <font>
      <sz val="8"/>
      <name val="Segoe UI"/>
      <family val="2"/>
    </font>
    <font>
      <sz val="10.5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rgb="FFFF0000"/>
      <name val="Czcionka tekstu podstawowego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59" fillId="33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left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60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left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59" fillId="34" borderId="0" xfId="0" applyFont="1" applyFill="1" applyAlignment="1">
      <alignment/>
    </xf>
    <xf numFmtId="0" fontId="11" fillId="9" borderId="2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  <protection locked="0"/>
    </xf>
    <xf numFmtId="0" fontId="11" fillId="9" borderId="21" xfId="0" applyFont="1" applyFill="1" applyBorder="1" applyAlignment="1" applyProtection="1">
      <alignment horizontal="center" vertical="center" wrapText="1"/>
      <protection/>
    </xf>
    <xf numFmtId="9" fontId="11" fillId="9" borderId="21" xfId="0" applyNumberFormat="1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 wrapText="1"/>
    </xf>
    <xf numFmtId="0" fontId="13" fillId="36" borderId="0" xfId="0" applyFont="1" applyFill="1" applyAlignment="1">
      <alignment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 applyProtection="1">
      <alignment horizontal="center" vertical="center" wrapText="1"/>
      <protection locked="0"/>
    </xf>
    <xf numFmtId="0" fontId="12" fillId="36" borderId="21" xfId="0" applyFont="1" applyFill="1" applyBorder="1" applyAlignment="1" applyProtection="1">
      <alignment horizontal="center" vertical="center" wrapText="1"/>
      <protection/>
    </xf>
    <xf numFmtId="0" fontId="14" fillId="36" borderId="21" xfId="0" applyFont="1" applyFill="1" applyBorder="1" applyAlignment="1" applyProtection="1">
      <alignment horizontal="center" vertical="center" wrapText="1"/>
      <protection/>
    </xf>
    <xf numFmtId="0" fontId="15" fillId="36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/>
    </xf>
    <xf numFmtId="1" fontId="16" fillId="0" borderId="21" xfId="0" applyNumberFormat="1" applyFont="1" applyFill="1" applyBorder="1" applyAlignment="1" applyProtection="1">
      <alignment horizontal="center" vertical="center" wrapText="1"/>
      <protection/>
    </xf>
    <xf numFmtId="1" fontId="11" fillId="9" borderId="21" xfId="0" applyNumberFormat="1" applyFont="1" applyFill="1" applyBorder="1" applyAlignment="1" applyProtection="1">
      <alignment horizontal="center" vertical="center" wrapText="1"/>
      <protection/>
    </xf>
    <xf numFmtId="0" fontId="17" fillId="37" borderId="22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left" vertical="center" shrinkToFit="1"/>
    </xf>
    <xf numFmtId="0" fontId="17" fillId="37" borderId="22" xfId="0" applyFont="1" applyFill="1" applyBorder="1" applyAlignment="1">
      <alignment horizontal="left" vertical="center" shrinkToFit="1"/>
    </xf>
    <xf numFmtId="6" fontId="17" fillId="0" borderId="22" xfId="0" applyNumberFormat="1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vertical="center"/>
    </xf>
    <xf numFmtId="0" fontId="17" fillId="37" borderId="22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 applyProtection="1">
      <alignment horizontal="center" vertical="center" wrapText="1"/>
      <protection/>
    </xf>
    <xf numFmtId="2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37" borderId="22" xfId="0" applyFont="1" applyFill="1" applyBorder="1" applyAlignment="1">
      <alignment vertical="center"/>
    </xf>
    <xf numFmtId="0" fontId="61" fillId="37" borderId="22" xfId="0" applyFont="1" applyFill="1" applyBorder="1" applyAlignment="1">
      <alignment horizontal="center" vertical="center" wrapText="1"/>
    </xf>
    <xf numFmtId="10" fontId="14" fillId="36" borderId="21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21" xfId="0" applyNumberFormat="1" applyFont="1" applyFill="1" applyBorder="1" applyAlignment="1" applyProtection="1">
      <alignment horizontal="center" vertical="center" wrapText="1"/>
      <protection/>
    </xf>
    <xf numFmtId="1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61" fillId="37" borderId="22" xfId="0" applyFont="1" applyFill="1" applyBorder="1" applyAlignment="1">
      <alignment horizontal="left" vertical="center" wrapText="1" shrinkToFit="1"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981075</xdr:colOff>
      <xdr:row>26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84867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857250</xdr:colOff>
      <xdr:row>26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848677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26</xdr:row>
      <xdr:rowOff>152400</xdr:rowOff>
    </xdr:from>
    <xdr:ext cx="6610350" cy="895350"/>
    <xdr:sp>
      <xdr:nvSpPr>
        <xdr:cNvPr id="3" name="pole tekstowe 6"/>
        <xdr:cNvSpPr txBox="1">
          <a:spLocks noChangeArrowheads="1"/>
        </xdr:cNvSpPr>
      </xdr:nvSpPr>
      <xdr:spPr>
        <a:xfrm>
          <a:off x="0" y="8639175"/>
          <a:ext cx="661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QL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Controls Spółka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z ograniczoną odpowiedzialnością Spółka komandytowa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ul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Rolna 4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43-262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Kobielice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tel.: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32 700 74 53</a:t>
          </a:r>
        </a:p>
      </xdr:txBody>
    </xdr:sp>
    <xdr:clientData/>
  </xdr:oneCellAnchor>
  <xdr:twoCellAnchor editAs="oneCell">
    <xdr:from>
      <xdr:col>8</xdr:col>
      <xdr:colOff>371475</xdr:colOff>
      <xdr:row>0</xdr:row>
      <xdr:rowOff>104775</xdr:rowOff>
    </xdr:from>
    <xdr:to>
      <xdr:col>10</xdr:col>
      <xdr:colOff>228600</xdr:colOff>
      <xdr:row>1</xdr:row>
      <xdr:rowOff>28575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1525" y="104775"/>
          <a:ext cx="1828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NIK_ENGO_01_02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06" zoomScaleNormal="106" zoomScalePageLayoutView="0" workbookViewId="0" topLeftCell="A1">
      <selection activeCell="B15" sqref="B15"/>
    </sheetView>
  </sheetViews>
  <sheetFormatPr defaultColWidth="11" defaultRowHeight="14.25"/>
  <cols>
    <col min="1" max="1" width="28.5" style="1" customWidth="1"/>
    <col min="2" max="2" width="98.69921875" style="1" customWidth="1"/>
    <col min="3" max="3" width="18" style="27" customWidth="1"/>
    <col min="4" max="4" width="16.8984375" style="1" customWidth="1"/>
    <col min="5" max="5" width="7.8984375" style="2" customWidth="1"/>
    <col min="6" max="6" width="8.69921875" style="3" bestFit="1" customWidth="1"/>
    <col min="7" max="7" width="14.8984375" style="3" customWidth="1"/>
    <col min="8" max="8" width="10.59765625" style="3" customWidth="1"/>
    <col min="9" max="9" width="8.09765625" style="4" customWidth="1"/>
    <col min="10" max="10" width="12.59765625" style="3" bestFit="1" customWidth="1"/>
    <col min="11" max="11" width="6" style="27" bestFit="1" customWidth="1"/>
    <col min="12" max="16384" width="11" style="1" customWidth="1"/>
  </cols>
  <sheetData>
    <row r="1" spans="1:11" ht="37.5" customHeight="1">
      <c r="A1" s="29" t="s">
        <v>0</v>
      </c>
      <c r="B1" s="30" t="s">
        <v>1</v>
      </c>
      <c r="C1" s="17"/>
      <c r="D1" s="17"/>
      <c r="E1" s="17"/>
      <c r="F1" s="31"/>
      <c r="G1" s="31"/>
      <c r="H1" s="31"/>
      <c r="I1" s="32"/>
      <c r="J1" s="33"/>
      <c r="K1" s="25"/>
    </row>
    <row r="2" spans="1:11" ht="18" customHeight="1" thickBo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25" customHeight="1" thickBot="1" thickTop="1">
      <c r="A3" s="34" t="s">
        <v>56</v>
      </c>
      <c r="B3" s="35"/>
      <c r="C3" s="19"/>
      <c r="D3" s="35"/>
      <c r="E3" s="36"/>
      <c r="F3" s="37"/>
      <c r="G3" s="37"/>
      <c r="H3" s="37"/>
      <c r="I3" s="38"/>
      <c r="J3" s="39"/>
      <c r="K3" s="40"/>
    </row>
    <row r="4" spans="1:11" ht="1.5" customHeight="1" thickTop="1">
      <c r="A4" s="41"/>
      <c r="B4" s="20"/>
      <c r="C4" s="20"/>
      <c r="D4" s="20"/>
      <c r="E4" s="42"/>
      <c r="F4" s="43"/>
      <c r="G4" s="43"/>
      <c r="H4" s="43"/>
      <c r="I4" s="44"/>
      <c r="J4" s="45"/>
      <c r="K4" s="23"/>
    </row>
    <row r="5" spans="1:11" ht="18" customHeight="1" hidden="1" thickTop="1">
      <c r="A5" s="46"/>
      <c r="B5" s="21"/>
      <c r="C5" s="21"/>
      <c r="D5" s="21"/>
      <c r="E5" s="47"/>
      <c r="F5" s="48"/>
      <c r="G5" s="48"/>
      <c r="H5" s="48"/>
      <c r="I5" s="49"/>
      <c r="J5" s="50"/>
      <c r="K5" s="23"/>
    </row>
    <row r="6" spans="1:11" ht="14.25" hidden="1">
      <c r="A6" s="46"/>
      <c r="B6" s="22"/>
      <c r="C6" s="22"/>
      <c r="D6" s="22"/>
      <c r="E6" s="51"/>
      <c r="F6" s="52"/>
      <c r="G6" s="52"/>
      <c r="H6" s="52"/>
      <c r="I6" s="53"/>
      <c r="J6" s="54"/>
      <c r="K6" s="23"/>
    </row>
    <row r="7" spans="1:11" ht="25.5">
      <c r="A7" s="61" t="s">
        <v>2</v>
      </c>
      <c r="B7" s="62" t="s">
        <v>3</v>
      </c>
      <c r="C7" s="62" t="s">
        <v>13</v>
      </c>
      <c r="D7" s="61" t="s">
        <v>4</v>
      </c>
      <c r="E7" s="62" t="s">
        <v>5</v>
      </c>
      <c r="F7" s="63" t="s">
        <v>6</v>
      </c>
      <c r="G7" s="64" t="s">
        <v>7</v>
      </c>
      <c r="H7" s="77">
        <f>SUM(H10:H35)</f>
        <v>0</v>
      </c>
      <c r="I7" s="65" t="s">
        <v>8</v>
      </c>
      <c r="J7" s="77">
        <f>SUM(J10:J35)</f>
        <v>0</v>
      </c>
      <c r="K7" s="64" t="s">
        <v>9</v>
      </c>
    </row>
    <row r="8" spans="1:11" ht="25.5">
      <c r="A8" s="66"/>
      <c r="B8" s="67"/>
      <c r="C8" s="68"/>
      <c r="D8" s="66"/>
      <c r="E8" s="69"/>
      <c r="F8" s="70"/>
      <c r="G8" s="71"/>
      <c r="H8" s="72" t="s">
        <v>10</v>
      </c>
      <c r="I8" s="93"/>
      <c r="J8" s="72" t="s">
        <v>11</v>
      </c>
      <c r="K8" s="73" t="s">
        <v>9</v>
      </c>
    </row>
    <row r="9" spans="1:11" ht="14.25" customHeight="1">
      <c r="A9" s="98" t="s">
        <v>14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30.75" customHeight="1">
      <c r="A10" s="79" t="s">
        <v>16</v>
      </c>
      <c r="B10" s="91" t="s">
        <v>26</v>
      </c>
      <c r="C10" s="85" t="s">
        <v>28</v>
      </c>
      <c r="D10" s="82">
        <v>345</v>
      </c>
      <c r="E10" s="83" t="s">
        <v>15</v>
      </c>
      <c r="F10" s="74"/>
      <c r="G10" s="75">
        <f>IF($I$8&gt;0,IF(F10&gt;0,D10*(1-$I$8),""),"")</f>
      </c>
      <c r="H10" s="75">
        <f>IF(F10&gt;0,D10*F10,"")</f>
      </c>
      <c r="I10" s="94">
        <f>IF($I$8&gt;0,IF(F10&gt;0,$I$8,""),"")</f>
      </c>
      <c r="J10" s="89">
        <f>IF($I$8&gt;0,IF(F10&gt;0,H10*(1-$I$8),""),"")</f>
      </c>
      <c r="K10" s="75">
        <f>IF(F10&gt;0,"x","")</f>
      </c>
    </row>
    <row r="11" spans="1:11" ht="30" customHeight="1">
      <c r="A11" s="79" t="s">
        <v>17</v>
      </c>
      <c r="B11" s="80" t="s">
        <v>27</v>
      </c>
      <c r="C11" s="85" t="s">
        <v>29</v>
      </c>
      <c r="D11" s="82">
        <v>575</v>
      </c>
      <c r="E11" s="92" t="s">
        <v>15</v>
      </c>
      <c r="F11" s="74"/>
      <c r="G11" s="75">
        <f aca="true" t="shared" si="0" ref="G11:G25">IF($I$8&gt;0,IF(F11&gt;0,D11*(1-$I$8),""),"")</f>
      </c>
      <c r="H11" s="75">
        <f aca="true" t="shared" si="1" ref="H11:H25">IF(F11&gt;0,D11*F11,"")</f>
      </c>
      <c r="I11" s="94">
        <f aca="true" t="shared" si="2" ref="I11:I25">IF($I$8&gt;0,IF(F11&gt;0,$I$8,""),"")</f>
      </c>
      <c r="J11" s="89">
        <f aca="true" t="shared" si="3" ref="J11:J25">IF($I$8&gt;0,IF(F11&gt;0,H11*(1-$I$8),""),"")</f>
      </c>
      <c r="K11" s="75">
        <f aca="true" t="shared" si="4" ref="K11:K25">IF(F11&gt;0,"x","")</f>
      </c>
    </row>
    <row r="12" spans="1:11" ht="30" customHeight="1">
      <c r="A12" s="85" t="s">
        <v>43</v>
      </c>
      <c r="B12" s="80" t="s">
        <v>49</v>
      </c>
      <c r="C12" s="85">
        <v>932322661</v>
      </c>
      <c r="D12" s="82">
        <v>772</v>
      </c>
      <c r="E12" s="92" t="s">
        <v>15</v>
      </c>
      <c r="F12" s="74"/>
      <c r="G12" s="75">
        <f t="shared" si="0"/>
      </c>
      <c r="H12" s="75">
        <f t="shared" si="1"/>
      </c>
      <c r="I12" s="94">
        <f t="shared" si="2"/>
      </c>
      <c r="J12" s="89">
        <f t="shared" si="3"/>
      </c>
      <c r="K12" s="75">
        <f t="shared" si="4"/>
      </c>
    </row>
    <row r="13" spans="1:11" ht="31.5" customHeight="1">
      <c r="A13" s="79" t="s">
        <v>18</v>
      </c>
      <c r="B13" s="97" t="s">
        <v>35</v>
      </c>
      <c r="C13" s="85" t="s">
        <v>30</v>
      </c>
      <c r="D13" s="82">
        <v>436</v>
      </c>
      <c r="E13" s="92" t="s">
        <v>15</v>
      </c>
      <c r="F13" s="74"/>
      <c r="G13" s="75">
        <f t="shared" si="0"/>
      </c>
      <c r="H13" s="75">
        <f t="shared" si="1"/>
      </c>
      <c r="I13" s="94">
        <f t="shared" si="2"/>
      </c>
      <c r="J13" s="89">
        <f t="shared" si="3"/>
      </c>
      <c r="K13" s="75">
        <f t="shared" si="4"/>
      </c>
    </row>
    <row r="14" spans="1:11" ht="31.5" customHeight="1">
      <c r="A14" s="79" t="s">
        <v>19</v>
      </c>
      <c r="B14" s="80" t="s">
        <v>36</v>
      </c>
      <c r="C14" s="85" t="s">
        <v>31</v>
      </c>
      <c r="D14" s="82">
        <v>91</v>
      </c>
      <c r="E14" s="92" t="s">
        <v>15</v>
      </c>
      <c r="F14" s="74"/>
      <c r="G14" s="75">
        <f t="shared" si="0"/>
      </c>
      <c r="H14" s="75">
        <f t="shared" si="1"/>
      </c>
      <c r="I14" s="94">
        <f t="shared" si="2"/>
      </c>
      <c r="J14" s="89">
        <f t="shared" si="3"/>
      </c>
      <c r="K14" s="75">
        <f t="shared" si="4"/>
      </c>
    </row>
    <row r="15" spans="1:11" ht="31.5" customHeight="1">
      <c r="A15" s="85" t="s">
        <v>34</v>
      </c>
      <c r="B15" s="80" t="s">
        <v>37</v>
      </c>
      <c r="C15" s="85">
        <v>932211680</v>
      </c>
      <c r="D15" s="82">
        <v>906</v>
      </c>
      <c r="E15" s="92" t="s">
        <v>15</v>
      </c>
      <c r="F15" s="74"/>
      <c r="G15" s="75">
        <f t="shared" si="0"/>
      </c>
      <c r="H15" s="75">
        <f t="shared" si="1"/>
      </c>
      <c r="I15" s="94">
        <f t="shared" si="2"/>
      </c>
      <c r="J15" s="89">
        <f t="shared" si="3"/>
      </c>
      <c r="K15" s="75">
        <f t="shared" si="4"/>
      </c>
    </row>
    <row r="16" spans="1:11" ht="31.5" customHeight="1">
      <c r="A16" s="79" t="s">
        <v>20</v>
      </c>
      <c r="B16" s="80" t="s">
        <v>38</v>
      </c>
      <c r="C16" s="85" t="s">
        <v>32</v>
      </c>
      <c r="D16" s="82">
        <v>436</v>
      </c>
      <c r="E16" s="92" t="s">
        <v>15</v>
      </c>
      <c r="F16" s="74"/>
      <c r="G16" s="75">
        <f t="shared" si="0"/>
      </c>
      <c r="H16" s="75">
        <f t="shared" si="1"/>
      </c>
      <c r="I16" s="94">
        <f t="shared" si="2"/>
      </c>
      <c r="J16" s="89">
        <f t="shared" si="3"/>
      </c>
      <c r="K16" s="75">
        <f t="shared" si="4"/>
      </c>
    </row>
    <row r="17" spans="1:11" ht="31.5" customHeight="1">
      <c r="A17" s="78" t="s">
        <v>21</v>
      </c>
      <c r="B17" s="81" t="s">
        <v>39</v>
      </c>
      <c r="C17" s="84" t="s">
        <v>33</v>
      </c>
      <c r="D17" s="82">
        <v>436</v>
      </c>
      <c r="E17" s="92" t="s">
        <v>15</v>
      </c>
      <c r="F17" s="74"/>
      <c r="G17" s="75">
        <f t="shared" si="0"/>
      </c>
      <c r="H17" s="75">
        <f t="shared" si="1"/>
      </c>
      <c r="I17" s="94">
        <f t="shared" si="2"/>
      </c>
      <c r="J17" s="89">
        <f t="shared" si="3"/>
      </c>
      <c r="K17" s="75">
        <f t="shared" si="4"/>
      </c>
    </row>
    <row r="18" spans="1:11" ht="31.5" customHeight="1">
      <c r="A18" s="84" t="s">
        <v>44</v>
      </c>
      <c r="B18" s="81" t="s">
        <v>50</v>
      </c>
      <c r="C18" s="84">
        <v>932341273</v>
      </c>
      <c r="D18" s="82">
        <v>548</v>
      </c>
      <c r="E18" s="92" t="s">
        <v>15</v>
      </c>
      <c r="F18" s="74"/>
      <c r="G18" s="75">
        <f t="shared" si="0"/>
      </c>
      <c r="H18" s="75">
        <f t="shared" si="1"/>
      </c>
      <c r="I18" s="94">
        <f t="shared" si="2"/>
      </c>
      <c r="J18" s="89">
        <f t="shared" si="3"/>
      </c>
      <c r="K18" s="75">
        <f t="shared" si="4"/>
      </c>
    </row>
    <row r="19" spans="1:11" ht="31.5" customHeight="1">
      <c r="A19" s="84" t="s">
        <v>45</v>
      </c>
      <c r="B19" s="81" t="s">
        <v>51</v>
      </c>
      <c r="C19" s="84">
        <v>932313971</v>
      </c>
      <c r="D19" s="82">
        <v>279</v>
      </c>
      <c r="E19" s="92" t="s">
        <v>15</v>
      </c>
      <c r="F19" s="74"/>
      <c r="G19" s="75">
        <f t="shared" si="0"/>
      </c>
      <c r="H19" s="75">
        <f t="shared" si="1"/>
      </c>
      <c r="I19" s="94">
        <f t="shared" si="2"/>
      </c>
      <c r="J19" s="89">
        <f t="shared" si="3"/>
      </c>
      <c r="K19" s="75">
        <f t="shared" si="4"/>
      </c>
    </row>
    <row r="20" spans="1:11" ht="31.5" customHeight="1">
      <c r="A20" s="84" t="s">
        <v>46</v>
      </c>
      <c r="B20" s="81" t="s">
        <v>52</v>
      </c>
      <c r="C20" s="84">
        <v>932343972</v>
      </c>
      <c r="D20" s="82">
        <v>200</v>
      </c>
      <c r="E20" s="92" t="s">
        <v>15</v>
      </c>
      <c r="F20" s="74"/>
      <c r="G20" s="75">
        <f t="shared" si="0"/>
      </c>
      <c r="H20" s="75">
        <f t="shared" si="1"/>
      </c>
      <c r="I20" s="94">
        <f t="shared" si="2"/>
      </c>
      <c r="J20" s="89">
        <f t="shared" si="3"/>
      </c>
      <c r="K20" s="75">
        <f t="shared" si="4"/>
      </c>
    </row>
    <row r="21" spans="1:11" ht="31.5" customHeight="1">
      <c r="A21" s="84" t="s">
        <v>47</v>
      </c>
      <c r="B21" s="81" t="s">
        <v>53</v>
      </c>
      <c r="C21" s="84">
        <v>932332985</v>
      </c>
      <c r="D21" s="82">
        <v>133</v>
      </c>
      <c r="E21" s="92" t="s">
        <v>15</v>
      </c>
      <c r="F21" s="74"/>
      <c r="G21" s="75">
        <f t="shared" si="0"/>
      </c>
      <c r="H21" s="75">
        <f t="shared" si="1"/>
      </c>
      <c r="I21" s="94">
        <f t="shared" si="2"/>
      </c>
      <c r="J21" s="89">
        <f t="shared" si="3"/>
      </c>
      <c r="K21" s="75">
        <f t="shared" si="4"/>
      </c>
    </row>
    <row r="22" spans="1:11" ht="31.5" customHeight="1">
      <c r="A22" s="84" t="s">
        <v>48</v>
      </c>
      <c r="B22" s="81" t="s">
        <v>54</v>
      </c>
      <c r="C22" s="84">
        <v>932332986</v>
      </c>
      <c r="D22" s="82">
        <v>133</v>
      </c>
      <c r="E22" s="92" t="s">
        <v>15</v>
      </c>
      <c r="F22" s="74"/>
      <c r="G22" s="75">
        <f t="shared" si="0"/>
      </c>
      <c r="H22" s="75">
        <f t="shared" si="1"/>
      </c>
      <c r="I22" s="94">
        <f t="shared" si="2"/>
      </c>
      <c r="J22" s="89">
        <f t="shared" si="3"/>
      </c>
      <c r="K22" s="75">
        <f t="shared" si="4"/>
      </c>
    </row>
    <row r="23" spans="1:11" ht="31.5" customHeight="1">
      <c r="A23" s="78" t="s">
        <v>22</v>
      </c>
      <c r="B23" s="81" t="s">
        <v>40</v>
      </c>
      <c r="C23" s="84">
        <v>932332982</v>
      </c>
      <c r="D23" s="82">
        <v>184</v>
      </c>
      <c r="E23" s="92" t="s">
        <v>15</v>
      </c>
      <c r="F23" s="74"/>
      <c r="G23" s="75">
        <f t="shared" si="0"/>
      </c>
      <c r="H23" s="75">
        <f t="shared" si="1"/>
      </c>
      <c r="I23" s="94">
        <f t="shared" si="2"/>
      </c>
      <c r="J23" s="89">
        <f t="shared" si="3"/>
      </c>
      <c r="K23" s="75">
        <f t="shared" si="4"/>
      </c>
    </row>
    <row r="24" spans="1:11" ht="31.5" customHeight="1">
      <c r="A24" s="78" t="s">
        <v>23</v>
      </c>
      <c r="B24" s="81" t="s">
        <v>41</v>
      </c>
      <c r="C24" s="84">
        <v>932332981</v>
      </c>
      <c r="D24" s="82">
        <v>184</v>
      </c>
      <c r="E24" s="92" t="s">
        <v>15</v>
      </c>
      <c r="F24" s="74"/>
      <c r="G24" s="75">
        <f t="shared" si="0"/>
      </c>
      <c r="H24" s="75">
        <f t="shared" si="1"/>
      </c>
      <c r="I24" s="94">
        <f t="shared" si="2"/>
      </c>
      <c r="J24" s="89">
        <f t="shared" si="3"/>
      </c>
      <c r="K24" s="75">
        <f t="shared" si="4"/>
      </c>
    </row>
    <row r="25" spans="1:11" s="16" customFormat="1" ht="31.5" customHeight="1">
      <c r="A25" s="84" t="s">
        <v>24</v>
      </c>
      <c r="B25" s="81" t="s">
        <v>55</v>
      </c>
      <c r="C25" s="84">
        <v>932332984</v>
      </c>
      <c r="D25" s="82">
        <v>184</v>
      </c>
      <c r="E25" s="88" t="s">
        <v>15</v>
      </c>
      <c r="F25" s="74"/>
      <c r="G25" s="75">
        <f t="shared" si="0"/>
      </c>
      <c r="H25" s="75">
        <f t="shared" si="1"/>
      </c>
      <c r="I25" s="94">
        <f t="shared" si="2"/>
      </c>
      <c r="J25" s="89">
        <f t="shared" si="3"/>
      </c>
      <c r="K25" s="75">
        <f t="shared" si="4"/>
      </c>
    </row>
    <row r="26" spans="1:11" s="60" customFormat="1" ht="31.5" customHeight="1">
      <c r="A26" s="86" t="s">
        <v>25</v>
      </c>
      <c r="B26" s="87" t="s">
        <v>42</v>
      </c>
      <c r="C26" s="86">
        <v>932332983</v>
      </c>
      <c r="D26" s="82">
        <v>184</v>
      </c>
      <c r="E26" s="88" t="s">
        <v>15</v>
      </c>
      <c r="F26" s="96"/>
      <c r="G26" s="76">
        <f>IF($I$8&gt;0,IF(F26&gt;0,D26*(1-$I$8),""),"")</f>
      </c>
      <c r="H26" s="76">
        <f>IF(F26&gt;0,D26*F26,"")</f>
      </c>
      <c r="I26" s="95">
        <f>IF($I$8&gt;0,IF(F26&gt;0,$I$8,""),"")</f>
      </c>
      <c r="J26" s="90">
        <f>IF($I$8&gt;0,IF(F26&gt;0,H26*(1-$I$8),""),"")</f>
      </c>
      <c r="K26" s="76">
        <f>IF(F26&gt;0,"x","")</f>
      </c>
    </row>
    <row r="27" spans="1:11" ht="14.25">
      <c r="A27" s="25"/>
      <c r="B27" s="22"/>
      <c r="C27" s="22"/>
      <c r="D27" s="22"/>
      <c r="E27" s="22"/>
      <c r="F27" s="51"/>
      <c r="G27" s="52"/>
      <c r="H27" s="52"/>
      <c r="I27" s="52"/>
      <c r="J27" s="53"/>
      <c r="K27" s="53"/>
    </row>
    <row r="28" spans="1:11" ht="14.25">
      <c r="A28" s="25"/>
      <c r="B28" s="22"/>
      <c r="C28" s="22"/>
      <c r="D28" s="22"/>
      <c r="E28" s="22"/>
      <c r="F28" s="51"/>
      <c r="G28" s="52"/>
      <c r="H28" s="52"/>
      <c r="I28" s="52"/>
      <c r="J28" s="53"/>
      <c r="K28" s="53"/>
    </row>
    <row r="29" spans="1:11" ht="14.25">
      <c r="A29" s="25"/>
      <c r="B29" s="22"/>
      <c r="C29" s="22"/>
      <c r="D29" s="22"/>
      <c r="E29" s="51"/>
      <c r="F29" s="52"/>
      <c r="G29" s="52"/>
      <c r="H29" s="52"/>
      <c r="I29" s="53"/>
      <c r="J29" s="33"/>
      <c r="K29" s="33"/>
    </row>
    <row r="30" spans="1:11" ht="14.25">
      <c r="A30" s="25"/>
      <c r="B30" s="22"/>
      <c r="C30" s="22"/>
      <c r="D30" s="22"/>
      <c r="E30" s="51"/>
      <c r="F30" s="52"/>
      <c r="G30" s="52"/>
      <c r="H30" s="52"/>
      <c r="I30" s="53"/>
      <c r="J30" s="33"/>
      <c r="K30" s="33"/>
    </row>
    <row r="31" spans="1:11" ht="14.25">
      <c r="A31" s="25"/>
      <c r="B31" s="22"/>
      <c r="C31" s="22"/>
      <c r="D31" s="22"/>
      <c r="E31" s="51"/>
      <c r="F31" s="52"/>
      <c r="G31" s="52"/>
      <c r="H31" s="52"/>
      <c r="I31" s="53"/>
      <c r="J31" s="33"/>
      <c r="K31" s="33"/>
    </row>
    <row r="32" spans="1:11" ht="14.25">
      <c r="A32" s="25"/>
      <c r="B32" s="22"/>
      <c r="C32" s="22"/>
      <c r="D32" s="22"/>
      <c r="E32" s="51"/>
      <c r="F32" s="52"/>
      <c r="G32" s="52"/>
      <c r="H32" s="52"/>
      <c r="I32" s="53"/>
      <c r="J32" s="33"/>
      <c r="K32" s="33"/>
    </row>
    <row r="33" spans="1:11" s="12" customFormat="1" ht="8.25">
      <c r="A33" s="55" t="s">
        <v>58</v>
      </c>
      <c r="B33" s="24"/>
      <c r="C33" s="24"/>
      <c r="D33" s="24"/>
      <c r="E33" s="56"/>
      <c r="F33" s="57"/>
      <c r="G33" s="57"/>
      <c r="H33" s="57"/>
      <c r="I33" s="58"/>
      <c r="J33" s="59"/>
      <c r="K33" s="59"/>
    </row>
    <row r="34" spans="1:11" s="12" customFormat="1" ht="8.25">
      <c r="A34" s="55" t="s">
        <v>12</v>
      </c>
      <c r="B34" s="24"/>
      <c r="C34" s="24"/>
      <c r="D34" s="24"/>
      <c r="E34" s="56"/>
      <c r="F34" s="57"/>
      <c r="G34" s="57"/>
      <c r="H34" s="57"/>
      <c r="I34" s="58"/>
      <c r="J34" s="59"/>
      <c r="K34" s="59"/>
    </row>
    <row r="35" spans="1:11" ht="0.75" customHeight="1">
      <c r="A35" s="7"/>
      <c r="B35" s="8"/>
      <c r="C35" s="26"/>
      <c r="D35" s="8"/>
      <c r="E35" s="9"/>
      <c r="F35" s="10"/>
      <c r="G35" s="10"/>
      <c r="H35" s="10"/>
      <c r="I35" s="11"/>
      <c r="J35" s="5"/>
      <c r="K35" s="28"/>
    </row>
    <row r="36" spans="1:11" ht="14.25">
      <c r="A36" s="6"/>
      <c r="B36" s="6"/>
      <c r="C36" s="28"/>
      <c r="D36" s="6"/>
      <c r="E36" s="13"/>
      <c r="F36" s="14"/>
      <c r="G36" s="14"/>
      <c r="H36" s="14"/>
      <c r="I36" s="15"/>
      <c r="J36" s="14"/>
      <c r="K36" s="28"/>
    </row>
    <row r="37" spans="1:11" ht="14.25">
      <c r="A37" s="6"/>
      <c r="B37" s="6"/>
      <c r="C37" s="28"/>
      <c r="D37" s="6"/>
      <c r="E37" s="13"/>
      <c r="F37" s="14"/>
      <c r="G37" s="14"/>
      <c r="H37" s="14"/>
      <c r="I37" s="15"/>
      <c r="J37" s="14"/>
      <c r="K37" s="28"/>
    </row>
  </sheetData>
  <sheetProtection selectLockedCells="1" selectUnlockedCells="1"/>
  <autoFilter ref="A7:K26"/>
  <mergeCells count="1">
    <mergeCell ref="A9:K9"/>
  </mergeCells>
  <printOptions/>
  <pageMargins left="0.7086614173228347" right="0.11811023622047245" top="0.7480314960629921" bottom="0.7480314960629921" header="0.5118110236220472" footer="0.31496062992125984"/>
  <pageSetup fitToHeight="4" fitToWidth="2" horizontalDpi="300" verticalDpi="300" orientation="landscape" paperSize="9" scale="55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E1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>
    <row r="10" ht="14.25">
      <c r="E10">
        <v>3</v>
      </c>
    </row>
    <row r="12" ht="14.25">
      <c r="E12">
        <v>5</v>
      </c>
    </row>
    <row r="18" ht="14.25">
      <c r="E18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0.398437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Mrówczyńska</dc:creator>
  <cp:keywords/>
  <dc:description/>
  <cp:lastModifiedBy>Iwona Loreńczyk</cp:lastModifiedBy>
  <cp:lastPrinted>2022-11-15T12:28:14Z</cp:lastPrinted>
  <dcterms:created xsi:type="dcterms:W3CDTF">2017-01-31T19:02:30Z</dcterms:created>
  <dcterms:modified xsi:type="dcterms:W3CDTF">2023-01-30T13:28:14Z</dcterms:modified>
  <cp:category/>
  <cp:version/>
  <cp:contentType/>
  <cp:contentStatus/>
</cp:coreProperties>
</file>